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LS520D76a\神奈川県吹奏楽連盟\10 R6(2024)年度\14東関東\2024\選抜吹奏楽大会\神奈川会場\2024参加要項\"/>
    </mc:Choice>
  </mc:AlternateContent>
  <xr:revisionPtr revIDLastSave="0" documentId="13_ncr:1_{D336A596-858F-4942-934A-90643F61869C}" xr6:coauthVersionLast="47" xr6:coauthVersionMax="47" xr10:uidLastSave="{00000000-0000-0000-0000-000000000000}"/>
  <bookViews>
    <workbookView xWindow="-120" yWindow="-120" windowWidth="29040" windowHeight="15840" tabRatio="864" xr2:uid="{00000000-000D-0000-FFFF-FFFF00000000}"/>
  </bookViews>
  <sheets>
    <sheet name="申し込みについて" sheetId="13" r:id="rId1"/>
    <sheet name="⑦借用希望楽器申込書" sheetId="8" r:id="rId2"/>
    <sheet name="⑧司会者用資料" sheetId="10" r:id="rId3"/>
    <sheet name="⑨行動計画書" sheetId="11" r:id="rId4"/>
    <sheet name="⑩ステージ配置図 " sheetId="21" r:id="rId5"/>
    <sheet name="ステージ配置図 (記入例)" sheetId="22" r:id="rId6"/>
    <sheet name="楽器名略号一覧" sheetId="20" r:id="rId7"/>
    <sheet name="封筒宛先" sheetId="17" r:id="rId8"/>
    <sheet name="※連盟使用欄１" sheetId="18" r:id="rId9"/>
    <sheet name="※連盟使用欄２" sheetId="19" r:id="rId10"/>
  </sheets>
  <externalReferences>
    <externalReference r:id="rId11"/>
    <externalReference r:id="rId12"/>
  </externalReferences>
  <definedNames>
    <definedName name="_xlnm.Print_Area" localSheetId="1">⑦借用希望楽器申込書!$A$1:$AQ$65</definedName>
    <definedName name="_xlnm.Print_Area" localSheetId="2">⑧司会者用資料!$A$1:$AP$66</definedName>
    <definedName name="_xlnm.Print_Area" localSheetId="3">⑨行動計画書!$A$1:$AQ$58</definedName>
    <definedName name="_xlnm.Print_Area" localSheetId="4">'⑩ステージ配置図 '!$A$1:$BC$38</definedName>
    <definedName name="_xlnm.Print_Area" localSheetId="5">'ステージ配置図 (記入例)'!$A$1:$AW$30</definedName>
    <definedName name="_xlnm.Print_Area" localSheetId="0">申し込みについて!$A$1:$AP$67</definedName>
    <definedName name="_xlnm.Print_Area" localSheetId="7">封筒宛先!$A$1:$V$45</definedName>
    <definedName name="一覧">[1]一覧!$A$1:$BV$5</definedName>
    <definedName name="校名">[2]参加申込書!#REF!</definedName>
    <definedName name="重奏">[2]参加申込書!$Y$19:$Z$26</definedName>
    <definedName name="番号">[2]学校番号一覧!$1:$1048576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 i="19" l="1"/>
  <c r="AF2" i="19"/>
  <c r="G2" i="19" l="1"/>
  <c r="F2" i="19"/>
  <c r="E2" i="19"/>
  <c r="D2" i="19"/>
  <c r="V4" i="21"/>
  <c r="AC4" i="21" s="1"/>
  <c r="AJ13" i="11"/>
  <c r="AI14" i="10"/>
  <c r="M17" i="10" s="1"/>
  <c r="AY6" i="21"/>
  <c r="AX6" i="21"/>
  <c r="AW6" i="21"/>
  <c r="AV6" i="21"/>
  <c r="AU6" i="21"/>
  <c r="AT6" i="21"/>
  <c r="AS6" i="21"/>
  <c r="AR6" i="21"/>
  <c r="AQ6" i="21"/>
  <c r="AP6" i="21"/>
  <c r="AO6" i="21"/>
  <c r="AN6" i="21"/>
  <c r="AM6" i="21"/>
  <c r="AL6" i="21"/>
  <c r="AK6" i="21"/>
  <c r="AJ6" i="21"/>
  <c r="AI6" i="21"/>
  <c r="AH6" i="21"/>
  <c r="AG6" i="21"/>
  <c r="AF6" i="21"/>
  <c r="AE6" i="21"/>
  <c r="AD6" i="21"/>
  <c r="AC6" i="21"/>
  <c r="AY5" i="21"/>
  <c r="AX5" i="21"/>
  <c r="AW5" i="21"/>
  <c r="AV5" i="21"/>
  <c r="AU5" i="21"/>
  <c r="AT5" i="21"/>
  <c r="AS5" i="21"/>
  <c r="AR5" i="21"/>
  <c r="AQ5" i="21"/>
  <c r="AP5" i="21"/>
  <c r="AO5" i="21"/>
  <c r="AN5" i="21"/>
  <c r="AM5" i="21"/>
  <c r="AL5" i="21"/>
  <c r="AK5" i="21"/>
  <c r="AJ5" i="21"/>
  <c r="AI5" i="21"/>
  <c r="AH5" i="21"/>
  <c r="AG5" i="21"/>
  <c r="AF5" i="21"/>
  <c r="AE5" i="21"/>
  <c r="AD5" i="21"/>
  <c r="AC5" i="21"/>
  <c r="AY4" i="21"/>
  <c r="AX4" i="21"/>
  <c r="AW4" i="21"/>
  <c r="AV4" i="21"/>
  <c r="AU4" i="21"/>
  <c r="AT4" i="21"/>
  <c r="AS4" i="21"/>
  <c r="AR4" i="21"/>
  <c r="AQ4" i="21"/>
  <c r="AP4" i="21"/>
  <c r="AO4" i="21"/>
  <c r="AN4" i="21"/>
  <c r="AM4" i="21"/>
  <c r="AL4" i="21"/>
  <c r="AK4" i="21"/>
  <c r="AJ4" i="21"/>
  <c r="AI4" i="21"/>
  <c r="AH4" i="21"/>
  <c r="AG4" i="21"/>
  <c r="AF4" i="21"/>
  <c r="AE4" i="21"/>
  <c r="AD4" i="21"/>
  <c r="S6" i="21"/>
  <c r="R6" i="21"/>
  <c r="Q6" i="21"/>
  <c r="P6" i="21"/>
  <c r="O6" i="21"/>
  <c r="S5" i="21"/>
  <c r="R5" i="21"/>
  <c r="Q5" i="21"/>
  <c r="P5" i="21"/>
  <c r="O5" i="21"/>
  <c r="S4" i="21"/>
  <c r="R4" i="21"/>
  <c r="Q4" i="21"/>
  <c r="P4" i="21"/>
  <c r="I23" i="17"/>
  <c r="H33" i="17" s="1"/>
  <c r="F41" i="17"/>
  <c r="E41" i="17"/>
  <c r="F40" i="17"/>
  <c r="E40" i="17"/>
  <c r="F39" i="17"/>
  <c r="E39" i="17"/>
  <c r="F38" i="17"/>
  <c r="E38" i="17"/>
  <c r="E37" i="17"/>
  <c r="AN2" i="19"/>
  <c r="AM2" i="19"/>
  <c r="AL2" i="19"/>
  <c r="AK2" i="19"/>
  <c r="AJ2" i="19"/>
  <c r="AI2" i="19"/>
  <c r="AH2" i="19"/>
  <c r="A2" i="19"/>
  <c r="L5" i="18" s="1"/>
  <c r="Z44" i="8"/>
  <c r="J13" i="8"/>
  <c r="AA46" i="8" s="1"/>
  <c r="J14" i="8"/>
  <c r="Z47" i="8" s="1"/>
  <c r="K6" i="18" l="1"/>
  <c r="K16" i="18"/>
  <c r="L15" i="18"/>
  <c r="K14" i="18"/>
  <c r="L13" i="18"/>
  <c r="K8" i="18"/>
  <c r="L7" i="18"/>
  <c r="I4" i="18"/>
  <c r="J3" i="18"/>
  <c r="K12" i="18"/>
  <c r="K4" i="18"/>
  <c r="K10" i="18"/>
  <c r="L11" i="18"/>
  <c r="L17" i="18"/>
  <c r="L9" i="18"/>
  <c r="K17" i="18"/>
  <c r="K15" i="18"/>
  <c r="K13" i="18"/>
  <c r="K11" i="18"/>
  <c r="K9" i="18"/>
  <c r="K7" i="18"/>
  <c r="K5" i="18"/>
  <c r="J17" i="18"/>
  <c r="J15" i="18"/>
  <c r="J13" i="18"/>
  <c r="J11" i="18"/>
  <c r="J9" i="18"/>
  <c r="J7" i="18"/>
  <c r="J5" i="18"/>
  <c r="I17" i="18"/>
  <c r="I15" i="18"/>
  <c r="I13" i="18"/>
  <c r="I11" i="18"/>
  <c r="I9" i="18"/>
  <c r="I7" i="18"/>
  <c r="I5" i="18"/>
  <c r="I3" i="18"/>
  <c r="L16" i="18"/>
  <c r="L14" i="18"/>
  <c r="L12" i="18"/>
  <c r="L10" i="18"/>
  <c r="L8" i="18"/>
  <c r="L6" i="18"/>
  <c r="L4" i="18"/>
  <c r="K3" i="18"/>
  <c r="J16" i="18"/>
  <c r="J14" i="18"/>
  <c r="J12" i="18"/>
  <c r="J10" i="18"/>
  <c r="J8" i="18"/>
  <c r="J6" i="18"/>
  <c r="J4" i="18"/>
  <c r="L3" i="18"/>
  <c r="I16" i="18"/>
  <c r="I14" i="18"/>
  <c r="I12" i="18"/>
  <c r="I10" i="18"/>
  <c r="I8" i="18"/>
  <c r="I6" i="18"/>
  <c r="K17" i="10"/>
  <c r="U14" i="10"/>
  <c r="AH48" i="8"/>
  <c r="P15" i="10"/>
  <c r="AO48" i="8"/>
  <c r="N16" i="10"/>
  <c r="X14" i="10"/>
  <c r="O16" i="10"/>
  <c r="AC14" i="10"/>
  <c r="X15" i="10"/>
  <c r="V16" i="10"/>
  <c r="F25" i="17"/>
  <c r="O4" i="21"/>
  <c r="T15" i="10"/>
  <c r="N17" i="10"/>
  <c r="K23" i="17"/>
  <c r="AG47" i="8"/>
  <c r="AH47" i="8"/>
  <c r="N13" i="10"/>
  <c r="AF14" i="10"/>
  <c r="AB15" i="10"/>
  <c r="W16" i="10"/>
  <c r="F27" i="17"/>
  <c r="S16" i="10"/>
  <c r="M14" i="10"/>
  <c r="Y14" i="10"/>
  <c r="W15" i="10"/>
  <c r="O17" i="10"/>
  <c r="AO47" i="8"/>
  <c r="AG14" i="10"/>
  <c r="AE15" i="10"/>
  <c r="AA16" i="10"/>
  <c r="C2" i="19"/>
  <c r="F29" i="17"/>
  <c r="Z48" i="8"/>
  <c r="P14" i="10"/>
  <c r="L15" i="10"/>
  <c r="AF15" i="10"/>
  <c r="AD16" i="10"/>
  <c r="B2" i="19"/>
  <c r="AG48" i="8"/>
  <c r="Q14" i="10"/>
  <c r="O15" i="10"/>
  <c r="K16" i="10"/>
  <c r="AE16" i="10"/>
  <c r="K14" i="10"/>
  <c r="S14" i="10"/>
  <c r="AA14" i="10"/>
  <c r="J15" i="10"/>
  <c r="R15" i="10"/>
  <c r="Z15" i="10"/>
  <c r="AH15" i="10"/>
  <c r="Q16" i="10"/>
  <c r="Y16" i="10"/>
  <c r="AG16" i="10"/>
  <c r="J14" i="10"/>
  <c r="R14" i="10"/>
  <c r="Z14" i="10"/>
  <c r="AH14" i="10"/>
  <c r="Q15" i="10"/>
  <c r="Y15" i="10"/>
  <c r="AG15" i="10"/>
  <c r="P16" i="10"/>
  <c r="X16" i="10"/>
  <c r="AF16" i="10"/>
  <c r="J17" i="10"/>
  <c r="L14" i="10"/>
  <c r="T14" i="10"/>
  <c r="AB14" i="10"/>
  <c r="K15" i="10"/>
  <c r="S15" i="10"/>
  <c r="AA15" i="10"/>
  <c r="J16" i="10"/>
  <c r="R16" i="10"/>
  <c r="Z16" i="10"/>
  <c r="AH16" i="10"/>
  <c r="N14" i="10"/>
  <c r="V14" i="10"/>
  <c r="AD14" i="10"/>
  <c r="M15" i="10"/>
  <c r="U15" i="10"/>
  <c r="AC15" i="10"/>
  <c r="L16" i="10"/>
  <c r="T16" i="10"/>
  <c r="AB16" i="10"/>
  <c r="L17" i="10"/>
  <c r="O14" i="10"/>
  <c r="W14" i="10"/>
  <c r="AE14" i="10"/>
  <c r="N15" i="10"/>
  <c r="V15" i="10"/>
  <c r="AD15" i="10"/>
  <c r="M16" i="10"/>
  <c r="U16" i="10"/>
  <c r="AC16" i="10"/>
  <c r="J15" i="11"/>
  <c r="O15" i="11"/>
  <c r="N15" i="11"/>
  <c r="K15" i="11"/>
  <c r="L15" i="11"/>
  <c r="M15" i="11"/>
  <c r="J13" i="11"/>
  <c r="AI47" i="8"/>
  <c r="AB47" i="8"/>
  <c r="AJ47" i="8"/>
  <c r="AB48" i="8"/>
  <c r="AJ48" i="8"/>
  <c r="AI48" i="8"/>
  <c r="AC47" i="8"/>
  <c r="AK47" i="8"/>
  <c r="AC48" i="8"/>
  <c r="AK48" i="8"/>
  <c r="AD47" i="8"/>
  <c r="AL47" i="8"/>
  <c r="AD48" i="8"/>
  <c r="AL48" i="8"/>
  <c r="AA48" i="8"/>
  <c r="AE47" i="8"/>
  <c r="AM47" i="8"/>
  <c r="AE48" i="8"/>
  <c r="AM48" i="8"/>
  <c r="AA47" i="8"/>
  <c r="AF47" i="8"/>
  <c r="AN47" i="8"/>
  <c r="AF48" i="8"/>
  <c r="AN48" i="8"/>
  <c r="AE2" i="19" l="1"/>
  <c r="AD2" i="19"/>
  <c r="AC2" i="19"/>
  <c r="AB2" i="19"/>
  <c r="AA2" i="19"/>
  <c r="Z2" i="19"/>
  <c r="Y2" i="19"/>
  <c r="X2" i="19"/>
  <c r="W2" i="19"/>
  <c r="V2" i="19"/>
  <c r="U2" i="19"/>
  <c r="T2" i="19"/>
  <c r="S2" i="19"/>
  <c r="R2" i="19"/>
  <c r="Q2" i="19"/>
  <c r="P2" i="19"/>
  <c r="O2" i="19"/>
  <c r="N2" i="19"/>
  <c r="M2" i="19"/>
  <c r="L2" i="19"/>
  <c r="K2" i="19"/>
  <c r="J2" i="19"/>
  <c r="I2" i="19"/>
  <c r="H2" i="19"/>
  <c r="Z8" i="17"/>
  <c r="S1" i="17" s="1"/>
  <c r="AC11" i="17" l="1"/>
  <c r="I1" i="17"/>
  <c r="M1" i="17"/>
  <c r="K1" i="17"/>
  <c r="U1" i="17"/>
  <c r="A8" i="17"/>
  <c r="Q1" i="17"/>
  <c r="C14" i="17"/>
  <c r="B10" i="17"/>
  <c r="O1" i="17"/>
  <c r="A12" i="17"/>
  <c r="F26" i="17"/>
  <c r="F31" i="17" l="1"/>
  <c r="Y15" i="17"/>
  <c r="Y14" i="17"/>
  <c r="F43" i="17"/>
  <c r="E43" i="17"/>
  <c r="F42" i="17"/>
  <c r="E42" i="17"/>
  <c r="Y13" i="17"/>
  <c r="Y12" i="17"/>
  <c r="Y29" i="17"/>
</calcChain>
</file>

<file path=xl/sharedStrings.xml><?xml version="1.0" encoding="utf-8"?>
<sst xmlns="http://schemas.openxmlformats.org/spreadsheetml/2006/main" count="977" uniqueCount="518">
  <si>
    <t>団体名</t>
    <rPh sb="0" eb="3">
      <t>ダンタイメイ</t>
    </rPh>
    <phoneticPr fontId="10"/>
  </si>
  <si>
    <t>団 体 名</t>
    <rPh sb="0" eb="1">
      <t>ダン</t>
    </rPh>
    <rPh sb="2" eb="3">
      <t>カラダ</t>
    </rPh>
    <rPh sb="4" eb="5">
      <t>ナ</t>
    </rPh>
    <phoneticPr fontId="10"/>
  </si>
  <si>
    <t>ふりがな：</t>
    <phoneticPr fontId="10"/>
  </si>
  <si>
    <t>部長のお名前</t>
    <rPh sb="0" eb="2">
      <t>ブチョウ</t>
    </rPh>
    <rPh sb="4" eb="6">
      <t>ナマエ</t>
    </rPh>
    <phoneticPr fontId="10"/>
  </si>
  <si>
    <t>現在の部員数</t>
    <rPh sb="0" eb="2">
      <t>ゲンザイ</t>
    </rPh>
    <rPh sb="3" eb="6">
      <t>ブインスウ</t>
    </rPh>
    <phoneticPr fontId="10"/>
  </si>
  <si>
    <t>名</t>
    <rPh sb="0" eb="1">
      <t>メイ</t>
    </rPh>
    <phoneticPr fontId="10"/>
  </si>
  <si>
    <t>※内訳など</t>
    <rPh sb="1" eb="3">
      <t>ウチワケ</t>
    </rPh>
    <phoneticPr fontId="10"/>
  </si>
  <si>
    <t>普段の
活動の様子</t>
    <rPh sb="0" eb="2">
      <t>フダン</t>
    </rPh>
    <rPh sb="4" eb="6">
      <t>カツドウ</t>
    </rPh>
    <rPh sb="7" eb="9">
      <t>ヨウス</t>
    </rPh>
    <phoneticPr fontId="10"/>
  </si>
  <si>
    <t>今後の活動予定
部活のPRなど</t>
    <rPh sb="0" eb="2">
      <t>コンゴ</t>
    </rPh>
    <rPh sb="3" eb="7">
      <t>カツドウヨテイ</t>
    </rPh>
    <rPh sb="8" eb="10">
      <t>ブカツ</t>
    </rPh>
    <phoneticPr fontId="10"/>
  </si>
  <si>
    <t>団　体　名</t>
    <rPh sb="0" eb="1">
      <t>ダン</t>
    </rPh>
    <rPh sb="2" eb="3">
      <t>カラダ</t>
    </rPh>
    <rPh sb="4" eb="5">
      <t>ナ</t>
    </rPh>
    <phoneticPr fontId="10"/>
  </si>
  <si>
    <t>県代表</t>
    <rPh sb="0" eb="1">
      <t>ケン</t>
    </rPh>
    <rPh sb="1" eb="3">
      <t>ダイヒョウ</t>
    </rPh>
    <phoneticPr fontId="10"/>
  </si>
  <si>
    <t>上記のとおり申し込みます。</t>
    <rPh sb="0" eb="2">
      <t>ジョウキ</t>
    </rPh>
    <rPh sb="6" eb="7">
      <t>モウ</t>
    </rPh>
    <rPh sb="8" eb="9">
      <t>コ</t>
    </rPh>
    <phoneticPr fontId="10"/>
  </si>
  <si>
    <t>県代表</t>
    <rPh sb="0" eb="3">
      <t>ケンダイヒョウ</t>
    </rPh>
    <phoneticPr fontId="10"/>
  </si>
  <si>
    <t>会場への交通手段</t>
    <rPh sb="0" eb="2">
      <t>カイジョウ</t>
    </rPh>
    <rPh sb="4" eb="8">
      <t>コウツウシュダン</t>
    </rPh>
    <phoneticPr fontId="10"/>
  </si>
  <si>
    <t>借用</t>
    <rPh sb="0" eb="2">
      <t>シャクヨウ</t>
    </rPh>
    <phoneticPr fontId="10"/>
  </si>
  <si>
    <t>楽器名</t>
    <rPh sb="0" eb="2">
      <t>ガッキ</t>
    </rPh>
    <rPh sb="2" eb="3">
      <t>メイ</t>
    </rPh>
    <phoneticPr fontId="10"/>
  </si>
  <si>
    <t>県代表</t>
    <rPh sb="0" eb="1">
      <t>ケン</t>
    </rPh>
    <rPh sb="1" eb="3">
      <t>ダイヒョウ</t>
    </rPh>
    <phoneticPr fontId="10"/>
  </si>
  <si>
    <t>⑧　司会者用資料</t>
    <rPh sb="2" eb="5">
      <t>シカイシャ</t>
    </rPh>
    <rPh sb="5" eb="6">
      <t>ヨウ</t>
    </rPh>
    <rPh sb="6" eb="8">
      <t>シリョウ</t>
    </rPh>
    <phoneticPr fontId="10"/>
  </si>
  <si>
    <t>学校の校風や
環境</t>
    <rPh sb="0" eb="2">
      <t>ガッコウ</t>
    </rPh>
    <rPh sb="3" eb="5">
      <t>コウフウ</t>
    </rPh>
    <rPh sb="7" eb="9">
      <t>カンキョウ</t>
    </rPh>
    <phoneticPr fontId="10"/>
  </si>
  <si>
    <t>顧問（指揮者）の
人柄</t>
    <rPh sb="0" eb="2">
      <t>コモン</t>
    </rPh>
    <rPh sb="3" eb="6">
      <t>シキシャ</t>
    </rPh>
    <rPh sb="9" eb="11">
      <t>ヒトガラ</t>
    </rPh>
    <phoneticPr fontId="10"/>
  </si>
  <si>
    <t>顧問（指揮者）の
お名前</t>
    <rPh sb="0" eb="2">
      <t>コモン</t>
    </rPh>
    <rPh sb="3" eb="6">
      <t>シキシャ</t>
    </rPh>
    <rPh sb="10" eb="12">
      <t>ナマエ</t>
    </rPh>
    <phoneticPr fontId="10"/>
  </si>
  <si>
    <t>本日の演奏の
聴きどころ</t>
    <rPh sb="0" eb="2">
      <t>ホンジツ</t>
    </rPh>
    <rPh sb="3" eb="5">
      <t>エンソウ</t>
    </rPh>
    <rPh sb="7" eb="8">
      <t>キ</t>
    </rPh>
    <phoneticPr fontId="10"/>
  </si>
  <si>
    <t>⑨　行動計画書</t>
    <rPh sb="2" eb="6">
      <t>コウドウケイカク</t>
    </rPh>
    <rPh sb="6" eb="7">
      <t>ショ</t>
    </rPh>
    <phoneticPr fontId="10"/>
  </si>
  <si>
    <t>連絡責任者氏名</t>
    <rPh sb="0" eb="5">
      <t>レン</t>
    </rPh>
    <rPh sb="5" eb="7">
      <t>シメイ</t>
    </rPh>
    <phoneticPr fontId="10"/>
  </si>
  <si>
    <t>出演順</t>
    <rPh sb="0" eb="3">
      <t>シュツエンジュン</t>
    </rPh>
    <phoneticPr fontId="10"/>
  </si>
  <si>
    <r>
      <t xml:space="preserve">行動予定 </t>
    </r>
    <r>
      <rPr>
        <sz val="10"/>
        <color theme="1"/>
        <rFont val="ＭＳ Ｐゴシック"/>
        <family val="3"/>
        <charset val="128"/>
      </rPr>
      <t>（当日の行動予定について、諸連絡があれば記入してください）</t>
    </r>
    <rPh sb="0" eb="2">
      <t>コウドウ</t>
    </rPh>
    <rPh sb="2" eb="4">
      <t>ヨテイ</t>
    </rPh>
    <rPh sb="6" eb="8">
      <t>トウジツ</t>
    </rPh>
    <rPh sb="9" eb="13">
      <t>コウドウヨテイ</t>
    </rPh>
    <rPh sb="18" eb="21">
      <t>ショレンラク</t>
    </rPh>
    <rPh sb="25" eb="27">
      <t>キニュウ</t>
    </rPh>
    <phoneticPr fontId="10"/>
  </si>
  <si>
    <t xml:space="preserve">  出演順</t>
    <rPh sb="2" eb="5">
      <t>シュ</t>
    </rPh>
    <phoneticPr fontId="10"/>
  </si>
  <si>
    <t xml:space="preserve">  出演順</t>
    <rPh sb="2" eb="5">
      <t>シュツエンジュン</t>
    </rPh>
    <phoneticPr fontId="10"/>
  </si>
  <si>
    <t>② バスドラム</t>
    <phoneticPr fontId="10"/>
  </si>
  <si>
    <t>③ マリンバ</t>
    <phoneticPr fontId="10"/>
  </si>
  <si>
    <t>※　台数が記載されていないものは，1台です。</t>
    <rPh sb="2" eb="4">
      <t>ダイスウ</t>
    </rPh>
    <rPh sb="5" eb="7">
      <t>キサイ</t>
    </rPh>
    <rPh sb="18" eb="19">
      <t>ダイ</t>
    </rPh>
    <phoneticPr fontId="10"/>
  </si>
  <si>
    <t>※　上記のもの以外およびマレット・ビーター等は，各団体で用意してください。</t>
    <rPh sb="2" eb="4">
      <t>ジョウキ</t>
    </rPh>
    <rPh sb="7" eb="9">
      <t>イガイ</t>
    </rPh>
    <rPh sb="21" eb="22">
      <t>トウ</t>
    </rPh>
    <rPh sb="24" eb="27">
      <t>カクダンタイ</t>
    </rPh>
    <rPh sb="28" eb="30">
      <t>ヨウイ</t>
    </rPh>
    <phoneticPr fontId="10"/>
  </si>
  <si>
    <t>出演順</t>
    <rPh sb="0" eb="3">
      <t>シュツエンジュン</t>
    </rPh>
    <phoneticPr fontId="10"/>
  </si>
  <si>
    <t>（</t>
    <phoneticPr fontId="10"/>
  </si>
  <si>
    <t>県代表）</t>
    <rPh sb="0" eb="3">
      <t>ケンダイヒョウ</t>
    </rPh>
    <phoneticPr fontId="10"/>
  </si>
  <si>
    <t>番</t>
    <rPh sb="0" eb="1">
      <t>バン</t>
    </rPh>
    <phoneticPr fontId="10"/>
  </si>
  <si>
    <t>学年</t>
    <rPh sb="0" eb="2">
      <t>ガクネン</t>
    </rPh>
    <phoneticPr fontId="10"/>
  </si>
  <si>
    <t>年</t>
    <rPh sb="0" eb="1">
      <t>ネン</t>
    </rPh>
    <phoneticPr fontId="10"/>
  </si>
  <si>
    <t>出演団体提出書類</t>
    <rPh sb="0" eb="2">
      <t>シュツエン</t>
    </rPh>
    <rPh sb="2" eb="4">
      <t>ダンタイ</t>
    </rPh>
    <rPh sb="4" eb="8">
      <t>テイシュツショルイ</t>
    </rPh>
    <phoneticPr fontId="10"/>
  </si>
  <si>
    <t xml:space="preserve"> </t>
    <phoneticPr fontId="10"/>
  </si>
  <si>
    <t xml:space="preserve"> ⑧　司会者用資料</t>
    <rPh sb="3" eb="6">
      <t>シカイシャ</t>
    </rPh>
    <rPh sb="6" eb="7">
      <t>ヨウ</t>
    </rPh>
    <rPh sb="7" eb="9">
      <t>シリョウ</t>
    </rPh>
    <phoneticPr fontId="10"/>
  </si>
  <si>
    <t xml:space="preserve"> ⑨　行動計画書</t>
    <rPh sb="3" eb="7">
      <t>コウドウケイカク</t>
    </rPh>
    <rPh sb="7" eb="8">
      <t>ショ</t>
    </rPh>
    <phoneticPr fontId="10"/>
  </si>
  <si>
    <t>内　　容</t>
    <rPh sb="0" eb="1">
      <t>ナイ</t>
    </rPh>
    <rPh sb="3" eb="4">
      <t>カタチ</t>
    </rPh>
    <phoneticPr fontId="10"/>
  </si>
  <si>
    <t>送付方法</t>
    <rPh sb="0" eb="4">
      <t>ソウフホウホウ</t>
    </rPh>
    <phoneticPr fontId="10"/>
  </si>
  <si>
    <t>提出期限</t>
    <rPh sb="0" eb="4">
      <t>テイシュツキゲン</t>
    </rPh>
    <phoneticPr fontId="10"/>
  </si>
  <si>
    <t>郵送</t>
    <rPh sb="0" eb="2">
      <t>ユウソウ</t>
    </rPh>
    <phoneticPr fontId="10"/>
  </si>
  <si>
    <t>＜送付先＞</t>
    <rPh sb="1" eb="3">
      <t>ソウフ</t>
    </rPh>
    <rPh sb="3" eb="4">
      <t>サキ</t>
    </rPh>
    <phoneticPr fontId="10"/>
  </si>
  <si>
    <t>送 付 先</t>
    <rPh sb="0" eb="1">
      <t>ソウ</t>
    </rPh>
    <rPh sb="2" eb="3">
      <t>ツキ</t>
    </rPh>
    <rPh sb="4" eb="5">
      <t>サキ</t>
    </rPh>
    <phoneticPr fontId="10"/>
  </si>
  <si>
    <t>※提出期限は厳守してください。</t>
    <rPh sb="1" eb="5">
      <t>テイシュツキゲン</t>
    </rPh>
    <rPh sb="6" eb="8">
      <t>ゲンシュ</t>
    </rPh>
    <phoneticPr fontId="10"/>
  </si>
  <si>
    <t xml:space="preserve"> ①　参加申込書
　　　（イ）　原本1部　コピー1部
　　　（ロ）　コピー1部</t>
    <rPh sb="3" eb="8">
      <t>サンカモウシコミショ</t>
    </rPh>
    <rPh sb="16" eb="18">
      <t>ゲンポン</t>
    </rPh>
    <rPh sb="19" eb="20">
      <t>ブ</t>
    </rPh>
    <rPh sb="25" eb="26">
      <t>ブ</t>
    </rPh>
    <rPh sb="38" eb="39">
      <t>ブ</t>
    </rPh>
    <phoneticPr fontId="10"/>
  </si>
  <si>
    <t>・貸出楽器以外に使用する持ち込み打楽器の種類（略号）を全て記載してください。
・使用しない場合は「なし」と記入してください。</t>
    <rPh sb="5" eb="7">
      <t>イガイ</t>
    </rPh>
    <rPh sb="8" eb="10">
      <t>シヨウ</t>
    </rPh>
    <rPh sb="12" eb="13">
      <t>モ</t>
    </rPh>
    <rPh sb="14" eb="15">
      <t>コ</t>
    </rPh>
    <rPh sb="16" eb="19">
      <t>ダガッキ</t>
    </rPh>
    <phoneticPr fontId="10"/>
  </si>
  <si>
    <t>⑩</t>
    <phoneticPr fontId="39"/>
  </si>
  <si>
    <t>椅子</t>
    <rPh sb="0" eb="2">
      <t>イス</t>
    </rPh>
    <phoneticPr fontId="39"/>
  </si>
  <si>
    <t>譜面台</t>
    <rPh sb="0" eb="2">
      <t>フメン</t>
    </rPh>
    <rPh sb="2" eb="3">
      <t>ダイ</t>
    </rPh>
    <phoneticPr fontId="39"/>
  </si>
  <si>
    <t>脚</t>
    <rPh sb="0" eb="1">
      <t>キャク</t>
    </rPh>
    <phoneticPr fontId="39"/>
  </si>
  <si>
    <t>ピアノ椅子</t>
    <rPh sb="3" eb="5">
      <t>イス</t>
    </rPh>
    <phoneticPr fontId="39"/>
  </si>
  <si>
    <t>団体名</t>
    <rPh sb="0" eb="2">
      <t>ダンタイ</t>
    </rPh>
    <rPh sb="2" eb="3">
      <t>メイ</t>
    </rPh>
    <phoneticPr fontId="39"/>
  </si>
  <si>
    <t>東関東吹奏楽連盟事務局</t>
    <rPh sb="0" eb="8">
      <t>ヒガシ</t>
    </rPh>
    <rPh sb="8" eb="11">
      <t>ジムキョク</t>
    </rPh>
    <phoneticPr fontId="10"/>
  </si>
  <si>
    <t>東関東吹奏楽連盟理事長　千田　　豊　様</t>
    <rPh sb="0" eb="11">
      <t>ヒガ</t>
    </rPh>
    <rPh sb="12" eb="14">
      <t>チダ</t>
    </rPh>
    <rPh sb="16" eb="17">
      <t>ユタカ</t>
    </rPh>
    <rPh sb="18" eb="19">
      <t>サマ</t>
    </rPh>
    <phoneticPr fontId="10"/>
  </si>
  <si>
    <t>〒104-8011　東京都中央区築地5-3-2　朝日新聞東京本社内</t>
    <phoneticPr fontId="10"/>
  </si>
  <si>
    <t xml:space="preserve"> ⑤　団体プロフィール原稿</t>
    <rPh sb="3" eb="5">
      <t>ダンタイ</t>
    </rPh>
    <rPh sb="11" eb="13">
      <t>ゲンコウ</t>
    </rPh>
    <phoneticPr fontId="10"/>
  </si>
  <si>
    <t xml:space="preserve"> ⑥　団体写真　</t>
    <rPh sb="3" eb="7">
      <t>ダンタイシャシン</t>
    </rPh>
    <phoneticPr fontId="10"/>
  </si>
  <si>
    <t xml:space="preserve"> ②　演奏曲目申込書</t>
    <rPh sb="3" eb="10">
      <t>エンソウキョクモ</t>
    </rPh>
    <phoneticPr fontId="10"/>
  </si>
  <si>
    <t xml:space="preserve"> ③　演奏曲スコア表紙（許諾書含）</t>
    <rPh sb="3" eb="6">
      <t>エンソウキョク</t>
    </rPh>
    <rPh sb="9" eb="11">
      <t>ヒョウシ</t>
    </rPh>
    <rPh sb="12" eb="15">
      <t>キョダクショ</t>
    </rPh>
    <rPh sb="15" eb="16">
      <t>フク</t>
    </rPh>
    <phoneticPr fontId="10"/>
  </si>
  <si>
    <t xml:space="preserve"> ④　入場券・プログラム申込書</t>
    <rPh sb="3" eb="6">
      <t>ニュウジョウケン</t>
    </rPh>
    <rPh sb="12" eb="15">
      <t>モウシコミショ</t>
    </rPh>
    <phoneticPr fontId="10"/>
  </si>
  <si>
    <t>④ チャイム</t>
    <phoneticPr fontId="10"/>
  </si>
  <si>
    <t>⑥ ドラムセット</t>
    <phoneticPr fontId="10"/>
  </si>
  <si>
    <t>⑦ ヴィブラフォン</t>
    <phoneticPr fontId="10"/>
  </si>
  <si>
    <t>⑧ シロフォン</t>
    <phoneticPr fontId="10"/>
  </si>
  <si>
    <t>⑨ グロッケン</t>
    <phoneticPr fontId="10"/>
  </si>
  <si>
    <t>⑩ ベースアンプ</t>
    <phoneticPr fontId="10"/>
  </si>
  <si>
    <t>⑪ ピアノ</t>
    <phoneticPr fontId="10"/>
  </si>
  <si>
    <t>⑦　借用希望楽器申込書</t>
    <rPh sb="2" eb="4">
      <t>シャクヨウ</t>
    </rPh>
    <rPh sb="4" eb="6">
      <t>キボウ</t>
    </rPh>
    <rPh sb="6" eb="8">
      <t>ガッキ</t>
    </rPh>
    <rPh sb="8" eb="11">
      <t>モウシコミショ</t>
    </rPh>
    <phoneticPr fontId="10"/>
  </si>
  <si>
    <t xml:space="preserve"> ⑦　借用希望楽器申込書</t>
    <rPh sb="3" eb="5">
      <t>シャクヨウ</t>
    </rPh>
    <rPh sb="5" eb="7">
      <t>キボウ</t>
    </rPh>
    <rPh sb="7" eb="9">
      <t>ガッキ</t>
    </rPh>
    <rPh sb="9" eb="12">
      <t>モウシコミショ</t>
    </rPh>
    <phoneticPr fontId="10"/>
  </si>
  <si>
    <t>令和6年度　第30回東関東バンドセッション2024</t>
    <rPh sb="0" eb="2">
      <t>レイワ</t>
    </rPh>
    <rPh sb="3" eb="5">
      <t>ネンド</t>
    </rPh>
    <rPh sb="6" eb="7">
      <t>ダイ</t>
    </rPh>
    <rPh sb="9" eb="10">
      <t>カイ</t>
    </rPh>
    <rPh sb="10" eb="13">
      <t>ヒガシカントウ</t>
    </rPh>
    <phoneticPr fontId="10"/>
  </si>
  <si>
    <t>第25回 東関東選抜吹奏楽大会</t>
    <rPh sb="0" eb="1">
      <t>ダイ</t>
    </rPh>
    <rPh sb="3" eb="4">
      <t>カイ</t>
    </rPh>
    <rPh sb="5" eb="8">
      <t>ヒガシ</t>
    </rPh>
    <rPh sb="8" eb="15">
      <t>センバ</t>
    </rPh>
    <phoneticPr fontId="10"/>
  </si>
  <si>
    <t>（イ）東関東吹奏楽連盟事務局
（ロ）神奈川県吹奏楽連盟事務局</t>
    <rPh sb="3" eb="11">
      <t>ヒガシ</t>
    </rPh>
    <rPh sb="11" eb="14">
      <t>ジムキョク</t>
    </rPh>
    <rPh sb="18" eb="21">
      <t>カナガワ</t>
    </rPh>
    <rPh sb="21" eb="22">
      <t>ケン</t>
    </rPh>
    <rPh sb="22" eb="25">
      <t>スイソウガク</t>
    </rPh>
    <rPh sb="25" eb="27">
      <t>レンメイ</t>
    </rPh>
    <rPh sb="27" eb="30">
      <t>ジムキョク</t>
    </rPh>
    <phoneticPr fontId="10"/>
  </si>
  <si>
    <t>5月15日（水）
16時必着</t>
    <rPh sb="1" eb="2">
      <t>ガツ</t>
    </rPh>
    <rPh sb="4" eb="5">
      <t>ニチ</t>
    </rPh>
    <rPh sb="6" eb="7">
      <t>スイ</t>
    </rPh>
    <rPh sb="11" eb="12">
      <t>ジ</t>
    </rPh>
    <rPh sb="12" eb="14">
      <t>ヒッチャク</t>
    </rPh>
    <phoneticPr fontId="10"/>
  </si>
  <si>
    <r>
      <rPr>
        <sz val="12"/>
        <color theme="1"/>
        <rFont val="ＭＳ Ｐゴシック"/>
        <family val="3"/>
        <charset val="128"/>
      </rPr>
      <t>令和6年度　第30回東関東バンドセッション2024</t>
    </r>
    <r>
      <rPr>
        <sz val="14"/>
        <color theme="1"/>
        <rFont val="ＭＳ Ｐゴシック"/>
        <family val="3"/>
        <charset val="128"/>
      </rPr>
      <t xml:space="preserve">
</t>
    </r>
    <r>
      <rPr>
        <sz val="18"/>
        <color theme="1"/>
        <rFont val="ＭＳ Ｐゴシック"/>
        <family val="3"/>
        <charset val="128"/>
      </rPr>
      <t>第25回 東関東選抜吹奏楽大会</t>
    </r>
    <rPh sb="0" eb="2">
      <t>レイワ</t>
    </rPh>
    <rPh sb="3" eb="4">
      <t>ネン</t>
    </rPh>
    <rPh sb="4" eb="5">
      <t>ド</t>
    </rPh>
    <rPh sb="6" eb="7">
      <t>ダイ</t>
    </rPh>
    <rPh sb="9" eb="10">
      <t>カイ</t>
    </rPh>
    <rPh sb="10" eb="13">
      <t>ヒガシカントウ</t>
    </rPh>
    <rPh sb="26" eb="27">
      <t>ダイ</t>
    </rPh>
    <rPh sb="29" eb="30">
      <t>カイ</t>
    </rPh>
    <rPh sb="31" eb="32">
      <t>ヒガシ</t>
    </rPh>
    <rPh sb="32" eb="33">
      <t>セキ</t>
    </rPh>
    <rPh sb="33" eb="34">
      <t>ヒガシ</t>
    </rPh>
    <rPh sb="34" eb="41">
      <t>センバツスイ</t>
    </rPh>
    <phoneticPr fontId="10"/>
  </si>
  <si>
    <t>第25回東関東選抜吹奏楽大会　ステージ配置図</t>
    <rPh sb="0" eb="1">
      <t>ダイ</t>
    </rPh>
    <rPh sb="3" eb="4">
      <t>カイ</t>
    </rPh>
    <rPh sb="4" eb="5">
      <t>ヒガシ</t>
    </rPh>
    <rPh sb="5" eb="7">
      <t>カントウ</t>
    </rPh>
    <rPh sb="7" eb="9">
      <t>センバツ</t>
    </rPh>
    <rPh sb="9" eb="12">
      <t>スイソウガク</t>
    </rPh>
    <rPh sb="12" eb="14">
      <t>タイカイ</t>
    </rPh>
    <rPh sb="19" eb="22">
      <t>ハイチズ</t>
    </rPh>
    <phoneticPr fontId="39"/>
  </si>
  <si>
    <t>【神奈川県吹奏楽連盟へ提出】</t>
    <rPh sb="1" eb="4">
      <t>カナガワ</t>
    </rPh>
    <rPh sb="4" eb="5">
      <t>ケン</t>
    </rPh>
    <rPh sb="5" eb="8">
      <t>スイソウガク</t>
    </rPh>
    <rPh sb="8" eb="10">
      <t>レンメイ</t>
    </rPh>
    <rPh sb="11" eb="13">
      <t>テイシュツ</t>
    </rPh>
    <phoneticPr fontId="10"/>
  </si>
  <si>
    <t>（記入例）
往路　　　学校　8:00発　　・・・・・　　10:30　カルッツかわさき到着　　以後ホール内で行動
復路　　　カルッツかわさき　17:30発　　・・・・・　　19:30　学校到着後解散</t>
    <rPh sb="1" eb="4">
      <t>キニュウレイ</t>
    </rPh>
    <rPh sb="6" eb="8">
      <t>オウロ</t>
    </rPh>
    <rPh sb="11" eb="13">
      <t>ガッコウ</t>
    </rPh>
    <rPh sb="18" eb="19">
      <t>ハツ</t>
    </rPh>
    <rPh sb="42" eb="44">
      <t>トウチャク</t>
    </rPh>
    <rPh sb="46" eb="48">
      <t>イゴ</t>
    </rPh>
    <rPh sb="51" eb="52">
      <t>ナイ</t>
    </rPh>
    <rPh sb="53" eb="55">
      <t>コウドウ</t>
    </rPh>
    <rPh sb="55" eb="57">
      <t>フクロ</t>
    </rPh>
    <rPh sb="74" eb="75">
      <t>ハツ</t>
    </rPh>
    <rPh sb="90" eb="92">
      <t>ガッコウ</t>
    </rPh>
    <rPh sb="92" eb="95">
      <t>トウチャクゴ</t>
    </rPh>
    <rPh sb="95" eb="97">
      <t>カイサン</t>
    </rPh>
    <phoneticPr fontId="10"/>
  </si>
  <si>
    <t>TEL&amp;FAX　03-3543-2691　　E-mail  entry@hksuiren.gr.jp</t>
    <phoneticPr fontId="10"/>
  </si>
  <si>
    <t>←　よろしければご利用ください</t>
    <rPh sb="9" eb="11">
      <t>リヨウ</t>
    </rPh>
    <phoneticPr fontId="39"/>
  </si>
  <si>
    <t>差出人</t>
    <rPh sb="0" eb="3">
      <t>サシダシニン</t>
    </rPh>
    <phoneticPr fontId="39"/>
  </si>
  <si>
    <t>〒</t>
    <phoneticPr fontId="39"/>
  </si>
  <si>
    <t>内容物の確認</t>
    <rPh sb="0" eb="3">
      <t>ナイヨウブツ</t>
    </rPh>
    <rPh sb="4" eb="6">
      <t>カクニン</t>
    </rPh>
    <phoneticPr fontId="39"/>
  </si>
  <si>
    <t>団体名</t>
    <rPh sb="0" eb="3">
      <t>ダンタイメイ</t>
    </rPh>
    <phoneticPr fontId="49"/>
  </si>
  <si>
    <t>携帯番号</t>
    <rPh sb="0" eb="2">
      <t>ケイタイ</t>
    </rPh>
    <rPh sb="2" eb="4">
      <t>バンゴウ</t>
    </rPh>
    <phoneticPr fontId="49"/>
  </si>
  <si>
    <t>住所</t>
    <rPh sb="0" eb="2">
      <t>ジュウショ</t>
    </rPh>
    <phoneticPr fontId="49"/>
  </si>
  <si>
    <t>公共交通機関</t>
    <rPh sb="0" eb="2">
      <t>コウキョウ</t>
    </rPh>
    <rPh sb="2" eb="4">
      <t>コウツウ</t>
    </rPh>
    <rPh sb="4" eb="6">
      <t>キカン</t>
    </rPh>
    <phoneticPr fontId="10"/>
  </si>
  <si>
    <t>貸切バス</t>
    <rPh sb="0" eb="2">
      <t>カシキリ</t>
    </rPh>
    <phoneticPr fontId="10"/>
  </si>
  <si>
    <t>その他</t>
    <rPh sb="2" eb="3">
      <t>タ</t>
    </rPh>
    <phoneticPr fontId="10"/>
  </si>
  <si>
    <t>マイクロバス</t>
    <phoneticPr fontId="10"/>
  </si>
  <si>
    <t>大型バス</t>
    <rPh sb="0" eb="2">
      <t>オオガタ</t>
    </rPh>
    <phoneticPr fontId="10"/>
  </si>
  <si>
    <t>トラック</t>
    <phoneticPr fontId="10"/>
  </si>
  <si>
    <t>ワゴン</t>
    <phoneticPr fontId="10"/>
  </si>
  <si>
    <t>乗用車</t>
    <rPh sb="0" eb="3">
      <t>ジョウヨウシャ</t>
    </rPh>
    <phoneticPr fontId="10"/>
  </si>
  <si>
    <t>使用しない</t>
    <rPh sb="0" eb="2">
      <t>シヨウ</t>
    </rPh>
    <phoneticPr fontId="10"/>
  </si>
  <si>
    <t>2ｔ</t>
    <phoneticPr fontId="10"/>
  </si>
  <si>
    <t>3ｔ</t>
    <phoneticPr fontId="10"/>
  </si>
  <si>
    <t>4ｔ</t>
    <phoneticPr fontId="10"/>
  </si>
  <si>
    <t>連絡責任者氏名</t>
    <rPh sb="0" eb="2">
      <t>レンラク</t>
    </rPh>
    <rPh sb="2" eb="5">
      <t>セキニンシャ</t>
    </rPh>
    <rPh sb="5" eb="7">
      <t>シメイ</t>
    </rPh>
    <phoneticPr fontId="10"/>
  </si>
  <si>
    <t>←　借用欄は、プルダウンメニューから選択してください。</t>
    <rPh sb="2" eb="4">
      <t>シャクヨウ</t>
    </rPh>
    <rPh sb="4" eb="5">
      <t>ラン</t>
    </rPh>
    <rPh sb="18" eb="20">
      <t>センタク</t>
    </rPh>
    <phoneticPr fontId="49"/>
  </si>
  <si>
    <t>楽器名略号一覧</t>
    <phoneticPr fontId="49"/>
  </si>
  <si>
    <t>略　　号</t>
  </si>
  <si>
    <t>楽　器　名</t>
  </si>
  <si>
    <t>Timp.</t>
  </si>
  <si>
    <t>Timpani</t>
  </si>
  <si>
    <t>Perc.</t>
  </si>
  <si>
    <t>Percussion</t>
  </si>
  <si>
    <t>S.Dr.</t>
  </si>
  <si>
    <t>Snare Drum</t>
  </si>
  <si>
    <t>B.Dr.</t>
  </si>
  <si>
    <t>Bass Drum</t>
  </si>
  <si>
    <t>Glock.</t>
  </si>
  <si>
    <t>Glockenspiel</t>
  </si>
  <si>
    <t>Mari.</t>
  </si>
  <si>
    <t>Marimba</t>
  </si>
  <si>
    <t>Xyl.</t>
  </si>
  <si>
    <t>Xylophone</t>
  </si>
  <si>
    <t>Vib.</t>
  </si>
  <si>
    <t>Vibraphone</t>
  </si>
  <si>
    <t/>
  </si>
  <si>
    <t>C.Cym.</t>
    <phoneticPr fontId="39"/>
  </si>
  <si>
    <t>Crash cymbal</t>
  </si>
  <si>
    <t>R.Cym.</t>
    <phoneticPr fontId="39"/>
  </si>
  <si>
    <t>Ride Cymbal</t>
    <phoneticPr fontId="39"/>
  </si>
  <si>
    <t>S.Cym.</t>
    <phoneticPr fontId="39"/>
  </si>
  <si>
    <t>Suspended Cymbal</t>
  </si>
  <si>
    <t>Finger Cym.</t>
  </si>
  <si>
    <t>Finger Cymbal</t>
    <phoneticPr fontId="39"/>
  </si>
  <si>
    <t>Cym.</t>
    <phoneticPr fontId="39"/>
  </si>
  <si>
    <t>Cymbal</t>
    <phoneticPr fontId="39"/>
  </si>
  <si>
    <t>Splash Cym.</t>
  </si>
  <si>
    <t>Splash Cymbal</t>
    <phoneticPr fontId="39"/>
  </si>
  <si>
    <t>H-H.Cym.</t>
    <phoneticPr fontId="39"/>
  </si>
  <si>
    <t>Hi-Hat.Cymbal</t>
    <phoneticPr fontId="39"/>
  </si>
  <si>
    <t>Chinese Cym.</t>
  </si>
  <si>
    <t>Chinese Cymbal</t>
    <phoneticPr fontId="39"/>
  </si>
  <si>
    <t>Sizzle Cym.</t>
  </si>
  <si>
    <t>Sizzle Cymbal</t>
    <phoneticPr fontId="39"/>
  </si>
  <si>
    <t>Bongo</t>
  </si>
  <si>
    <t>Cast.</t>
  </si>
  <si>
    <t>Castanet</t>
    <phoneticPr fontId="39"/>
  </si>
  <si>
    <t>Cabasa</t>
    <phoneticPr fontId="39"/>
  </si>
  <si>
    <t>Chime</t>
    <phoneticPr fontId="39"/>
  </si>
  <si>
    <t>Concert chime</t>
  </si>
  <si>
    <t>China Gong</t>
    <phoneticPr fontId="39"/>
  </si>
  <si>
    <t>Claves</t>
  </si>
  <si>
    <t>Conga</t>
  </si>
  <si>
    <t>C.Bell</t>
    <phoneticPr fontId="39"/>
  </si>
  <si>
    <t>Cowbell</t>
  </si>
  <si>
    <t>Drs</t>
  </si>
  <si>
    <t>Drums（Drum Set）</t>
    <phoneticPr fontId="39"/>
  </si>
  <si>
    <t>F.Tom</t>
  </si>
  <si>
    <t>Field Drum</t>
  </si>
  <si>
    <t>T.Drum</t>
    <phoneticPr fontId="39"/>
  </si>
  <si>
    <t>Tenor Drum</t>
    <phoneticPr fontId="39"/>
  </si>
  <si>
    <t>Flexatone</t>
  </si>
  <si>
    <t>Glass Harp</t>
  </si>
  <si>
    <t>Gong</t>
  </si>
  <si>
    <t>Gong（銅鑼、ドラ）</t>
    <rPh sb="5" eb="7">
      <t>ドラ</t>
    </rPh>
    <phoneticPr fontId="39"/>
  </si>
  <si>
    <t>Tam-Tam</t>
  </si>
  <si>
    <t>Guiro</t>
    <phoneticPr fontId="39"/>
  </si>
  <si>
    <t>Maracas</t>
  </si>
  <si>
    <t>Ocean Drum</t>
  </si>
  <si>
    <t>Picc.S.Dr.</t>
  </si>
  <si>
    <t>Piccol Snare Drum</t>
    <phoneticPr fontId="39"/>
  </si>
  <si>
    <t>Rain Stick</t>
  </si>
  <si>
    <t>Ratchet</t>
  </si>
  <si>
    <t>Shaker</t>
  </si>
  <si>
    <t>Slapstick</t>
  </si>
  <si>
    <t>Tamb.</t>
  </si>
  <si>
    <t>Tambarine</t>
    <phoneticPr fontId="39"/>
  </si>
  <si>
    <t>T.Block</t>
    <phoneticPr fontId="39"/>
  </si>
  <si>
    <t>Temple Block（木魚）</t>
    <rPh sb="13" eb="15">
      <t>モクギョ</t>
    </rPh>
    <phoneticPr fontId="39"/>
  </si>
  <si>
    <t>Timbales</t>
  </si>
  <si>
    <t>Tom-Tom</t>
  </si>
  <si>
    <t>（3）Toms</t>
    <phoneticPr fontId="39"/>
  </si>
  <si>
    <t>Toms</t>
    <phoneticPr fontId="39"/>
  </si>
  <si>
    <t>Tri.</t>
  </si>
  <si>
    <t>Tri.angle</t>
    <phoneticPr fontId="39"/>
  </si>
  <si>
    <t>W.Chime</t>
    <phoneticPr fontId="39"/>
  </si>
  <si>
    <t>Wind Chime</t>
  </si>
  <si>
    <t>W.Block</t>
    <phoneticPr fontId="39"/>
  </si>
  <si>
    <t>Wood Block</t>
  </si>
  <si>
    <t>ﾁｬｲﾅｺﾞﾝｸﾞ</t>
  </si>
  <si>
    <t>ﾁｬﾝﾁｷ</t>
  </si>
  <si>
    <t>和太鼓</t>
    <rPh sb="0" eb="3">
      <t>ワダイコ</t>
    </rPh>
    <phoneticPr fontId="58"/>
  </si>
  <si>
    <t>←　「楽器名略号一覧」を参考に入力してください。</t>
    <rPh sb="3" eb="6">
      <t>ガッキメイ</t>
    </rPh>
    <rPh sb="6" eb="8">
      <t>リャクゴウ</t>
    </rPh>
    <rPh sb="8" eb="10">
      <t>イチラン</t>
    </rPh>
    <rPh sb="12" eb="14">
      <t>サンコウ</t>
    </rPh>
    <rPh sb="15" eb="17">
      <t>ニュウリョク</t>
    </rPh>
    <phoneticPr fontId="49"/>
  </si>
  <si>
    <t>←　部長の学年は、を半角英数で入力してください。</t>
    <rPh sb="2" eb="4">
      <t>ブチョウ</t>
    </rPh>
    <rPh sb="5" eb="7">
      <t>ガクネン</t>
    </rPh>
    <rPh sb="9" eb="10">
      <t>ヤクスウ</t>
    </rPh>
    <rPh sb="10" eb="12">
      <t>ハンカク</t>
    </rPh>
    <rPh sb="12" eb="14">
      <t>エイスウ</t>
    </rPh>
    <rPh sb="15" eb="17">
      <t>ニュウリョク</t>
    </rPh>
    <phoneticPr fontId="49"/>
  </si>
  <si>
    <t>出演順</t>
    <rPh sb="0" eb="3">
      <t>シュツエンジュン</t>
    </rPh>
    <phoneticPr fontId="49"/>
  </si>
  <si>
    <t>県</t>
    <rPh sb="0" eb="1">
      <t>ケン</t>
    </rPh>
    <phoneticPr fontId="49"/>
  </si>
  <si>
    <t>〒</t>
    <phoneticPr fontId="49"/>
  </si>
  <si>
    <t>顧問名</t>
    <rPh sb="0" eb="2">
      <t>コモン</t>
    </rPh>
    <rPh sb="2" eb="3">
      <t>メイ</t>
    </rPh>
    <phoneticPr fontId="49"/>
  </si>
  <si>
    <t>学校ＴＥＬ</t>
    <rPh sb="0" eb="2">
      <t>ガッコウ</t>
    </rPh>
    <phoneticPr fontId="49"/>
  </si>
  <si>
    <t>学校ＦＡＸ</t>
    <rPh sb="0" eb="2">
      <t>ガッコウ</t>
    </rPh>
    <phoneticPr fontId="49"/>
  </si>
  <si>
    <t>団体名ふりがな</t>
    <rPh sb="0" eb="3">
      <t>ダンタイメイ</t>
    </rPh>
    <phoneticPr fontId="10"/>
  </si>
  <si>
    <t>顧問ふりがな</t>
    <rPh sb="0" eb="2">
      <t>コモン</t>
    </rPh>
    <phoneticPr fontId="10"/>
  </si>
  <si>
    <t>アドレス</t>
    <phoneticPr fontId="10"/>
  </si>
  <si>
    <t>出演順</t>
    <rPh sb="0" eb="3">
      <t>シュツエンジュン</t>
    </rPh>
    <phoneticPr fontId="10"/>
  </si>
  <si>
    <t>TEL</t>
    <phoneticPr fontId="10"/>
  </si>
  <si>
    <t>第25回東関東選抜吹奏楽大会　関係書類在中</t>
    <rPh sb="0" eb="1">
      <t>ダイ</t>
    </rPh>
    <rPh sb="3" eb="4">
      <t>カイ</t>
    </rPh>
    <rPh sb="4" eb="7">
      <t>ヒガシカントウ</t>
    </rPh>
    <rPh sb="7" eb="9">
      <t>センバツ</t>
    </rPh>
    <rPh sb="9" eb="14">
      <t>スイソウガクタイカイ</t>
    </rPh>
    <rPh sb="15" eb="17">
      <t>カンケイ</t>
    </rPh>
    <rPh sb="17" eb="19">
      <t>ショルイ</t>
    </rPh>
    <rPh sb="19" eb="21">
      <t>ザイチュウ</t>
    </rPh>
    <phoneticPr fontId="39"/>
  </si>
  <si>
    <t>②演奏曲目申込書</t>
    <rPh sb="1" eb="3">
      <t>エンソウ</t>
    </rPh>
    <rPh sb="3" eb="5">
      <t>キョクモク</t>
    </rPh>
    <rPh sb="5" eb="8">
      <t>モウシコミショ</t>
    </rPh>
    <phoneticPr fontId="39"/>
  </si>
  <si>
    <t>④入場券・プログラム申込書</t>
    <rPh sb="1" eb="4">
      <t>ニュウジョウケン</t>
    </rPh>
    <rPh sb="10" eb="13">
      <t>モウシコミショ</t>
    </rPh>
    <phoneticPr fontId="39"/>
  </si>
  <si>
    <t>③演奏曲スコア表紙（許諾書含）</t>
    <rPh sb="1" eb="3">
      <t>エンソウ</t>
    </rPh>
    <rPh sb="3" eb="4">
      <t>キョク</t>
    </rPh>
    <rPh sb="7" eb="9">
      <t>ヒョウシ</t>
    </rPh>
    <rPh sb="10" eb="13">
      <t>キョダクショ</t>
    </rPh>
    <rPh sb="13" eb="14">
      <t>フク</t>
    </rPh>
    <phoneticPr fontId="39"/>
  </si>
  <si>
    <t>⑤団体プロフィール</t>
    <rPh sb="1" eb="3">
      <t>ダンタイ</t>
    </rPh>
    <phoneticPr fontId="39"/>
  </si>
  <si>
    <t>⑥団体写真</t>
    <rPh sb="1" eb="3">
      <t>ダンタイ</t>
    </rPh>
    <rPh sb="3" eb="5">
      <t>シャシン</t>
    </rPh>
    <phoneticPr fontId="39"/>
  </si>
  <si>
    <t>⑦借用希望楽器申込書</t>
    <rPh sb="1" eb="3">
      <t>シャクヨウ</t>
    </rPh>
    <rPh sb="3" eb="5">
      <t>キボウ</t>
    </rPh>
    <rPh sb="5" eb="7">
      <t>ガッキ</t>
    </rPh>
    <rPh sb="7" eb="10">
      <t>モウシコミショ</t>
    </rPh>
    <phoneticPr fontId="39"/>
  </si>
  <si>
    <t>⑧司会者用資料</t>
    <rPh sb="1" eb="4">
      <t>シカイシャ</t>
    </rPh>
    <rPh sb="4" eb="5">
      <t>ヨウ</t>
    </rPh>
    <rPh sb="5" eb="7">
      <t>シリョウ</t>
    </rPh>
    <phoneticPr fontId="39"/>
  </si>
  <si>
    <t>⑨行動計画書</t>
    <rPh sb="1" eb="3">
      <t>コウドウ</t>
    </rPh>
    <rPh sb="3" eb="6">
      <t>ケイカクショ</t>
    </rPh>
    <phoneticPr fontId="39"/>
  </si>
  <si>
    <t>⑩ステージ配置図（コピー５部）</t>
    <rPh sb="5" eb="8">
      <t>ハイチズ</t>
    </rPh>
    <rPh sb="13" eb="14">
      <t>ブ</t>
    </rPh>
    <phoneticPr fontId="39"/>
  </si>
  <si>
    <t>レターパックプラス（赤色）で郵送してください。</t>
    <rPh sb="10" eb="12">
      <t>アカイロ</t>
    </rPh>
    <rPh sb="14" eb="16">
      <t>ユウソウ</t>
    </rPh>
    <phoneticPr fontId="39"/>
  </si>
  <si>
    <t>1　東関東</t>
    <rPh sb="2" eb="5">
      <t>ヒガシカントウ</t>
    </rPh>
    <phoneticPr fontId="10"/>
  </si>
  <si>
    <t>2　神奈川</t>
    <rPh sb="2" eb="5">
      <t>カナガワ</t>
    </rPh>
    <phoneticPr fontId="10"/>
  </si>
  <si>
    <t>東京都中央区築地５－３－２</t>
    <rPh sb="0" eb="8">
      <t>104-0045</t>
    </rPh>
    <phoneticPr fontId="10"/>
  </si>
  <si>
    <t>朝日新聞東京本社内</t>
    <rPh sb="0" eb="2">
      <t>アサヒ</t>
    </rPh>
    <rPh sb="2" eb="4">
      <t>シンブン</t>
    </rPh>
    <rPh sb="4" eb="6">
      <t>トウキョウ</t>
    </rPh>
    <rPh sb="6" eb="9">
      <t>ホンシャナイ</t>
    </rPh>
    <phoneticPr fontId="10"/>
  </si>
  <si>
    <t>神奈川県横浜市神奈川区鶴屋町３－３５－１１</t>
    <rPh sb="0" eb="14">
      <t>221-0835</t>
    </rPh>
    <phoneticPr fontId="10"/>
  </si>
  <si>
    <t>ストーク横浜二番館805号</t>
    <rPh sb="4" eb="9">
      <t>ヨコバマニバンカン</t>
    </rPh>
    <rPh sb="12" eb="13">
      <t>ゴウ</t>
    </rPh>
    <phoneticPr fontId="10"/>
  </si>
  <si>
    <t>東関東吹奏楽連盟　事務局　行</t>
    <rPh sb="0" eb="1">
      <t>ヒガシ</t>
    </rPh>
    <rPh sb="1" eb="3">
      <t>カントウ</t>
    </rPh>
    <rPh sb="3" eb="6">
      <t>スイソウガク</t>
    </rPh>
    <rPh sb="6" eb="8">
      <t>レンメイ</t>
    </rPh>
    <rPh sb="9" eb="12">
      <t>ジムキョク</t>
    </rPh>
    <rPh sb="13" eb="14">
      <t>イ</t>
    </rPh>
    <phoneticPr fontId="10"/>
  </si>
  <si>
    <t>神奈川県吹奏楽連盟　事務局　行</t>
    <rPh sb="0" eb="9">
      <t>カナガワケンスイソウガクレンメイ</t>
    </rPh>
    <rPh sb="10" eb="13">
      <t>ジムキョク</t>
    </rPh>
    <rPh sb="14" eb="15">
      <t>イ</t>
    </rPh>
    <phoneticPr fontId="10"/>
  </si>
  <si>
    <t>TEL 03-3543-2691</t>
    <phoneticPr fontId="10"/>
  </si>
  <si>
    <t>TEL 045-548-3900</t>
    <phoneticPr fontId="10"/>
  </si>
  <si>
    <t>１回目</t>
    <rPh sb="1" eb="3">
      <t>カイメ</t>
    </rPh>
    <phoneticPr fontId="10"/>
  </si>
  <si>
    <t>２回目</t>
    <rPh sb="1" eb="3">
      <t>カイメ</t>
    </rPh>
    <phoneticPr fontId="10"/>
  </si>
  <si>
    <t>□</t>
  </si>
  <si>
    <t>５月１５日（水）１６時必着</t>
    <rPh sb="1" eb="2">
      <t>ガツ</t>
    </rPh>
    <rPh sb="4" eb="5">
      <t>ニチ</t>
    </rPh>
    <rPh sb="6" eb="7">
      <t>スイ</t>
    </rPh>
    <rPh sb="10" eb="11">
      <t>ジ</t>
    </rPh>
    <rPh sb="11" eb="13">
      <t>ヒッチャク</t>
    </rPh>
    <phoneticPr fontId="10"/>
  </si>
  <si>
    <t>①参加申込書（原本＋コピー１部）</t>
    <rPh sb="1" eb="3">
      <t>サンカ</t>
    </rPh>
    <rPh sb="3" eb="6">
      <t>モウシコミショ</t>
    </rPh>
    <rPh sb="7" eb="9">
      <t>ゲンポン</t>
    </rPh>
    <rPh sb="14" eb="15">
      <t>ブ</t>
    </rPh>
    <phoneticPr fontId="39"/>
  </si>
  <si>
    <t>□</t>
    <phoneticPr fontId="10"/>
  </si>
  <si>
    <t>①参加申込書（コピー１部）</t>
    <rPh sb="1" eb="3">
      <t>サンカ</t>
    </rPh>
    <rPh sb="3" eb="6">
      <t>モウシコミショ</t>
    </rPh>
    <rPh sb="11" eb="12">
      <t>ブ</t>
    </rPh>
    <phoneticPr fontId="39"/>
  </si>
  <si>
    <t>（チェック）</t>
    <phoneticPr fontId="10"/>
  </si>
  <si>
    <t>←　会場への交通手段については、プルダウンメニューから選択してください。
　　※バスのサイズは、プルダウンメニューから選択してください。
　　※バスの台数は、半角数字の入力してください。
　　※その他の場合は、ご入力ください。　　</t>
    <rPh sb="99" eb="100">
      <t>タ</t>
    </rPh>
    <rPh sb="101" eb="103">
      <t>バアイ</t>
    </rPh>
    <rPh sb="106" eb="108">
      <t>ニュウリョク</t>
    </rPh>
    <phoneticPr fontId="10"/>
  </si>
  <si>
    <t>交通手段</t>
    <rPh sb="0" eb="2">
      <t>コウツウ</t>
    </rPh>
    <rPh sb="2" eb="4">
      <t>シュダン</t>
    </rPh>
    <phoneticPr fontId="10"/>
  </si>
  <si>
    <t>バス台数</t>
    <rPh sb="2" eb="4">
      <t>ダイスウ</t>
    </rPh>
    <phoneticPr fontId="10"/>
  </si>
  <si>
    <t>トラック台数</t>
    <rPh sb="4" eb="6">
      <t>ダイスウ</t>
    </rPh>
    <phoneticPr fontId="10"/>
  </si>
  <si>
    <t>携帯電話番号</t>
    <rPh sb="0" eb="2">
      <t>ケイタイ</t>
    </rPh>
    <rPh sb="2" eb="4">
      <t>デンワ</t>
    </rPh>
    <rPh sb="4" eb="6">
      <t>バンゴウ</t>
    </rPh>
    <phoneticPr fontId="10"/>
  </si>
  <si>
    <t>Timp.</t>
    <phoneticPr fontId="10"/>
  </si>
  <si>
    <t>B.Dr.</t>
    <phoneticPr fontId="10"/>
  </si>
  <si>
    <t>Mari.</t>
    <phoneticPr fontId="10"/>
  </si>
  <si>
    <t>Chim.</t>
    <phoneticPr fontId="10"/>
  </si>
  <si>
    <t>ドラ</t>
    <phoneticPr fontId="10"/>
  </si>
  <si>
    <t>Dr.Set</t>
    <phoneticPr fontId="10"/>
  </si>
  <si>
    <t>Vib.</t>
    <phoneticPr fontId="10"/>
  </si>
  <si>
    <t>Xylo.</t>
    <phoneticPr fontId="10"/>
  </si>
  <si>
    <t>Glock.</t>
    <phoneticPr fontId="10"/>
  </si>
  <si>
    <t>アンプ</t>
    <phoneticPr fontId="10"/>
  </si>
  <si>
    <t>Pf</t>
    <phoneticPr fontId="10"/>
  </si>
  <si>
    <t>その他持込</t>
    <rPh sb="2" eb="3">
      <t>タ</t>
    </rPh>
    <rPh sb="3" eb="5">
      <t>モチコミ</t>
    </rPh>
    <phoneticPr fontId="10"/>
  </si>
  <si>
    <t>校風、環境</t>
    <rPh sb="0" eb="2">
      <t>コウフウ</t>
    </rPh>
    <rPh sb="3" eb="5">
      <t>カンキョウ</t>
    </rPh>
    <phoneticPr fontId="10"/>
  </si>
  <si>
    <t>顧問・指揮者名</t>
    <rPh sb="0" eb="2">
      <t>コモン</t>
    </rPh>
    <rPh sb="3" eb="6">
      <t>シキシャ</t>
    </rPh>
    <rPh sb="6" eb="7">
      <t>ナ</t>
    </rPh>
    <phoneticPr fontId="10"/>
  </si>
  <si>
    <t>顧問・指揮者ふりがな</t>
    <rPh sb="0" eb="2">
      <t>コモン</t>
    </rPh>
    <rPh sb="3" eb="6">
      <t>シキシャ</t>
    </rPh>
    <phoneticPr fontId="10"/>
  </si>
  <si>
    <t>人柄</t>
    <rPh sb="0" eb="2">
      <t>ヒトガラ</t>
    </rPh>
    <phoneticPr fontId="10"/>
  </si>
  <si>
    <t>部長氏名</t>
    <rPh sb="0" eb="2">
      <t>ブチョウ</t>
    </rPh>
    <rPh sb="2" eb="4">
      <t>シメイ</t>
    </rPh>
    <phoneticPr fontId="10"/>
  </si>
  <si>
    <t>部長学年</t>
    <rPh sb="0" eb="2">
      <t>ブチョウ</t>
    </rPh>
    <rPh sb="2" eb="4">
      <t>ガクネン</t>
    </rPh>
    <phoneticPr fontId="10"/>
  </si>
  <si>
    <t>部員数</t>
    <rPh sb="0" eb="3">
      <t>ブインスウ</t>
    </rPh>
    <phoneticPr fontId="10"/>
  </si>
  <si>
    <t>部員内訳</t>
    <rPh sb="0" eb="2">
      <t>ブイン</t>
    </rPh>
    <rPh sb="2" eb="4">
      <t>ウチワケ</t>
    </rPh>
    <phoneticPr fontId="10"/>
  </si>
  <si>
    <t>活動の様子</t>
    <rPh sb="0" eb="2">
      <t>カツドウ</t>
    </rPh>
    <rPh sb="3" eb="5">
      <t>ヨウス</t>
    </rPh>
    <phoneticPr fontId="10"/>
  </si>
  <si>
    <t>今後の予定</t>
    <rPh sb="0" eb="2">
      <t>コンゴ</t>
    </rPh>
    <rPh sb="3" eb="5">
      <t>ヨテイ</t>
    </rPh>
    <phoneticPr fontId="10"/>
  </si>
  <si>
    <t>聞きどころ</t>
    <rPh sb="0" eb="1">
      <t>キ</t>
    </rPh>
    <phoneticPr fontId="10"/>
  </si>
  <si>
    <t>部長ふりがな</t>
    <rPh sb="0" eb="2">
      <t>ブチョウ</t>
    </rPh>
    <phoneticPr fontId="10"/>
  </si>
  <si>
    <t>←　内訳は、学年別の人数を入力してください。　例）１年生：５人、２年生：１０人、３年生：８人</t>
    <rPh sb="2" eb="4">
      <t>ウチワケ</t>
    </rPh>
    <rPh sb="6" eb="9">
      <t>ガクネンベツ</t>
    </rPh>
    <rPh sb="10" eb="12">
      <t>ニンズウ</t>
    </rPh>
    <rPh sb="13" eb="15">
      <t>ニュウリョク</t>
    </rPh>
    <rPh sb="23" eb="24">
      <t>レイ</t>
    </rPh>
    <rPh sb="26" eb="28">
      <t>ネンセイ</t>
    </rPh>
    <rPh sb="30" eb="31">
      <t>ニン</t>
    </rPh>
    <rPh sb="33" eb="35">
      <t>ネンセイ</t>
    </rPh>
    <rPh sb="38" eb="39">
      <t>ニン</t>
    </rPh>
    <rPh sb="41" eb="43">
      <t>ネンセイ</t>
    </rPh>
    <rPh sb="45" eb="46">
      <t>ニン</t>
    </rPh>
    <phoneticPr fontId="49"/>
  </si>
  <si>
    <t>き　　り　　と　　り</t>
    <phoneticPr fontId="10"/>
  </si>
  <si>
    <t>① ティンパニ</t>
    <phoneticPr fontId="10"/>
  </si>
  <si>
    <t>←　団体名、ふりがな、県名、出演順が
     自動転記されます。</t>
    <rPh sb="2" eb="5">
      <t>ダンタイメイ</t>
    </rPh>
    <rPh sb="11" eb="13">
      <t>ケンメイ</t>
    </rPh>
    <rPh sb="14" eb="17">
      <t>シュツエンジュン</t>
    </rPh>
    <rPh sb="24" eb="26">
      <t>ジドウ</t>
    </rPh>
    <rPh sb="26" eb="28">
      <t>テンキ</t>
    </rPh>
    <phoneticPr fontId="49"/>
  </si>
  <si>
    <t>←　ふりがなは、姓・名の間にスペース（１文字）を入れて入力してください。例：ちだ　ゆたか</t>
    <rPh sb="8" eb="9">
      <t>セイ</t>
    </rPh>
    <rPh sb="10" eb="11">
      <t>ナ</t>
    </rPh>
    <rPh sb="12" eb="13">
      <t>アイダ</t>
    </rPh>
    <rPh sb="20" eb="22">
      <t>モジ</t>
    </rPh>
    <rPh sb="24" eb="25">
      <t>イ</t>
    </rPh>
    <rPh sb="27" eb="29">
      <t>ニュウリョク</t>
    </rPh>
    <rPh sb="36" eb="37">
      <t>レイ</t>
    </rPh>
    <phoneticPr fontId="49"/>
  </si>
  <si>
    <t>←　お名前は、姓・名の間にスペース（１文字）を入れて入力してください。例：千田　豊</t>
    <rPh sb="3" eb="5">
      <t>ナマエ</t>
    </rPh>
    <rPh sb="7" eb="8">
      <t>セイ</t>
    </rPh>
    <rPh sb="9" eb="10">
      <t>ナ</t>
    </rPh>
    <rPh sb="11" eb="12">
      <t>アイダ</t>
    </rPh>
    <rPh sb="19" eb="21">
      <t>モジ</t>
    </rPh>
    <rPh sb="23" eb="24">
      <t>イ</t>
    </rPh>
    <rPh sb="26" eb="28">
      <t>ニュウリョク</t>
    </rPh>
    <rPh sb="35" eb="36">
      <t>レイ</t>
    </rPh>
    <rPh sb="37" eb="39">
      <t>チダ</t>
    </rPh>
    <rPh sb="40" eb="41">
      <t>ユタカ</t>
    </rPh>
    <phoneticPr fontId="49"/>
  </si>
  <si>
    <t>バスの場合</t>
    <rPh sb="3" eb="5">
      <t>バアイ</t>
    </rPh>
    <phoneticPr fontId="10"/>
  </si>
  <si>
    <t>サイズ</t>
    <phoneticPr fontId="10"/>
  </si>
  <si>
    <t>台数</t>
    <rPh sb="0" eb="2">
      <t>ダイスウ</t>
    </rPh>
    <phoneticPr fontId="10"/>
  </si>
  <si>
    <t>その他の場合</t>
    <rPh sb="2" eb="3">
      <t>タ</t>
    </rPh>
    <rPh sb="4" eb="6">
      <t>バアイ</t>
    </rPh>
    <phoneticPr fontId="10"/>
  </si>
  <si>
    <t>トラックの場合</t>
    <rPh sb="5" eb="7">
      <t>バアイ</t>
    </rPh>
    <phoneticPr fontId="10"/>
  </si>
  <si>
    <t>←　楽器運搬の方法については、プルダウンメニューから選択してください。
　　※トラックのサイズは、プルダウンメニューから選択してください。
　　※トラックの台数は、半角数字の入力してください。</t>
    <rPh sb="2" eb="4">
      <t>ガッキ</t>
    </rPh>
    <rPh sb="4" eb="6">
      <t>ウンパン</t>
    </rPh>
    <rPh sb="7" eb="9">
      <t>ホウホウ</t>
    </rPh>
    <phoneticPr fontId="10"/>
  </si>
  <si>
    <t>楽器運搬方法</t>
    <rPh sb="0" eb="2">
      <t>ガッキ</t>
    </rPh>
    <rPh sb="2" eb="4">
      <t>ウンパン</t>
    </rPh>
    <rPh sb="4" eb="6">
      <t>ホウホウ</t>
    </rPh>
    <phoneticPr fontId="10"/>
  </si>
  <si>
    <t>バス種類</t>
    <rPh sb="2" eb="4">
      <t>シュルイ</t>
    </rPh>
    <phoneticPr fontId="10"/>
  </si>
  <si>
    <t>楽器運搬</t>
    <rPh sb="0" eb="2">
      <t>ガッキ</t>
    </rPh>
    <rPh sb="2" eb="4">
      <t>ウンパン</t>
    </rPh>
    <phoneticPr fontId="10"/>
  </si>
  <si>
    <t>トラック種類</t>
    <rPh sb="4" eb="6">
      <t>シュルイ</t>
    </rPh>
    <phoneticPr fontId="10"/>
  </si>
  <si>
    <t>印刷してください。（用紙：Ｂ５縦）
線に合わせて切って、貼ってください。</t>
    <rPh sb="0" eb="2">
      <t>インサツ</t>
    </rPh>
    <rPh sb="10" eb="12">
      <t>ヨウシ</t>
    </rPh>
    <rPh sb="15" eb="16">
      <t>タテ</t>
    </rPh>
    <rPh sb="18" eb="19">
      <t>セン</t>
    </rPh>
    <rPh sb="20" eb="21">
      <t>ア</t>
    </rPh>
    <rPh sb="24" eb="25">
      <t>キ</t>
    </rPh>
    <rPh sb="28" eb="29">
      <t>ハ</t>
    </rPh>
    <phoneticPr fontId="39"/>
  </si>
  <si>
    <t>提出物を確認したらチェックをしましょう。</t>
    <rPh sb="0" eb="3">
      <t>テイシュツブツ</t>
    </rPh>
    <rPh sb="4" eb="6">
      <t>カクニン</t>
    </rPh>
    <phoneticPr fontId="39"/>
  </si>
  <si>
    <t>郵送と
ファイル送信</t>
  </si>
  <si>
    <t>・　参加申込書（①）</t>
    <rPh sb="2" eb="4">
      <t>サンカ</t>
    </rPh>
    <rPh sb="4" eb="7">
      <t>モウシコミショ</t>
    </rPh>
    <phoneticPr fontId="39"/>
  </si>
  <si>
    <t>・　提出書類１（②、④、⑤）</t>
    <rPh sb="2" eb="4">
      <t>テイシュツ</t>
    </rPh>
    <rPh sb="4" eb="6">
      <t>ショルイ</t>
    </rPh>
    <phoneticPr fontId="39"/>
  </si>
  <si>
    <t>・　提出書類２（⑦、⑧、⑨、⑩）</t>
    <rPh sb="2" eb="4">
      <t>テイシュツ</t>
    </rPh>
    <rPh sb="4" eb="6">
      <t>ショルイ</t>
    </rPh>
    <phoneticPr fontId="39"/>
  </si>
  <si>
    <t>※このファイルは、提出書類２（⑦、⑧、⑨、⑩）です。</t>
    <phoneticPr fontId="39"/>
  </si>
  <si>
    <r>
      <t>①　～　</t>
    </r>
    <r>
      <rPr>
        <sz val="12"/>
        <color rgb="FFFF0000"/>
        <rFont val="ＭＳ Ｐゴシック"/>
        <family val="3"/>
        <charset val="128"/>
      </rPr>
      <t>⑥</t>
    </r>
    <phoneticPr fontId="10"/>
  </si>
  <si>
    <t>携帯電話番号</t>
    <rPh sb="0" eb="4">
      <t>ケイタイデンワ</t>
    </rPh>
    <rPh sb="4" eb="6">
      <t>バンゴウ</t>
    </rPh>
    <phoneticPr fontId="10"/>
  </si>
  <si>
    <t>⑤ ドラ　※マレット付</t>
    <rPh sb="10" eb="11">
      <t>ツキ</t>
    </rPh>
    <phoneticPr fontId="10"/>
  </si>
  <si>
    <t>⑫ マレットスタンド（４台）</t>
    <rPh sb="12" eb="13">
      <t>ダイ</t>
    </rPh>
    <phoneticPr fontId="10"/>
  </si>
  <si>
    <t>10.8ｍ</t>
    <phoneticPr fontId="39"/>
  </si>
  <si>
    <t>0.6m</t>
    <phoneticPr fontId="39"/>
  </si>
  <si>
    <t>・椅子は○印</t>
    <rPh sb="1" eb="3">
      <t>イス</t>
    </rPh>
    <rPh sb="5" eb="6">
      <t>シルシ</t>
    </rPh>
    <phoneticPr fontId="39"/>
  </si>
  <si>
    <t>こ</t>
    <phoneticPr fontId="39"/>
  </si>
  <si>
    <t>2.4ｍ
高さ42cm</t>
    <rPh sb="5" eb="6">
      <t>タカ</t>
    </rPh>
    <phoneticPr fontId="39"/>
  </si>
  <si>
    <t>・譜面台は×印</t>
    <rPh sb="1" eb="3">
      <t>フメン</t>
    </rPh>
    <rPh sb="3" eb="4">
      <t>ダイ</t>
    </rPh>
    <rPh sb="6" eb="7">
      <t>シルシ</t>
    </rPh>
    <phoneticPr fontId="39"/>
  </si>
  <si>
    <t>・ピアノ椅子は●印</t>
    <rPh sb="4" eb="6">
      <t>イス</t>
    </rPh>
    <rPh sb="8" eb="9">
      <t>シルシ</t>
    </rPh>
    <phoneticPr fontId="39"/>
  </si>
  <si>
    <t>置</t>
    <rPh sb="0" eb="1">
      <t>オ</t>
    </rPh>
    <phoneticPr fontId="39"/>
  </si>
  <si>
    <t>に</t>
    <phoneticPr fontId="39"/>
  </si>
  <si>
    <t>・この図はオーケストラピットを</t>
    <rPh sb="3" eb="4">
      <t>ズ</t>
    </rPh>
    <phoneticPr fontId="39"/>
  </si>
  <si>
    <t>か</t>
    <phoneticPr fontId="39"/>
  </si>
  <si>
    <t>は</t>
    <phoneticPr fontId="39"/>
  </si>
  <si>
    <t>　出していない状態のものです。</t>
    <rPh sb="1" eb="2">
      <t>ダ</t>
    </rPh>
    <rPh sb="7" eb="9">
      <t>ジョウタイ</t>
    </rPh>
    <phoneticPr fontId="39"/>
  </si>
  <si>
    <t>な</t>
    <phoneticPr fontId="39"/>
  </si>
  <si>
    <t>×</t>
    <phoneticPr fontId="39"/>
  </si>
  <si>
    <t>1.8ｍ
高さ21cm</t>
    <rPh sb="5" eb="6">
      <t>タカ</t>
    </rPh>
    <phoneticPr fontId="39"/>
  </si>
  <si>
    <t>い</t>
    <phoneticPr fontId="39"/>
  </si>
  <si>
    <t>5 部</t>
    <rPh sb="2" eb="3">
      <t>ブ</t>
    </rPh>
    <phoneticPr fontId="39"/>
  </si>
  <si>
    <t>提出してください。</t>
    <rPh sb="0" eb="2">
      <t>テイシュツ</t>
    </rPh>
    <phoneticPr fontId="39"/>
  </si>
  <si>
    <t>　×</t>
    <phoneticPr fontId="39"/>
  </si>
  <si>
    <t>6.0m</t>
    <phoneticPr fontId="39"/>
  </si>
  <si>
    <t>ﾋﾟｱﾉ椅子：</t>
    <rPh sb="4" eb="6">
      <t>イス</t>
    </rPh>
    <phoneticPr fontId="39"/>
  </si>
  <si>
    <t>背付　４脚</t>
    <rPh sb="0" eb="1">
      <t>セ</t>
    </rPh>
    <rPh sb="1" eb="2">
      <t>ツキ</t>
    </rPh>
    <rPh sb="4" eb="5">
      <t>キャク</t>
    </rPh>
    <phoneticPr fontId="39"/>
  </si>
  <si>
    <t>　　×</t>
    <phoneticPr fontId="39"/>
  </si>
  <si>
    <t>背なし２脚</t>
    <rPh sb="0" eb="1">
      <t>セ</t>
    </rPh>
    <rPh sb="4" eb="5">
      <t>キャク</t>
    </rPh>
    <phoneticPr fontId="39"/>
  </si>
  <si>
    <t>20m</t>
    <phoneticPr fontId="39"/>
  </si>
  <si>
    <t>出演順</t>
    <rPh sb="0" eb="2">
      <t>シュツエン</t>
    </rPh>
    <rPh sb="2" eb="3">
      <t>ジュン</t>
    </rPh>
    <phoneticPr fontId="39"/>
  </si>
  <si>
    <t>番</t>
    <rPh sb="0" eb="1">
      <t>バン</t>
    </rPh>
    <phoneticPr fontId="39"/>
  </si>
  <si>
    <r>
      <t xml:space="preserve">椅　子 ： ○印　　　　　　譜面台 ： ×印
</t>
    </r>
    <r>
      <rPr>
        <sz val="6"/>
        <rFont val="HG丸ｺﾞｼｯｸM-PRO"/>
        <family val="3"/>
        <charset val="128"/>
      </rPr>
      <t>ピアノ椅子</t>
    </r>
    <r>
      <rPr>
        <sz val="8"/>
        <rFont val="HG丸ｺﾞｼｯｸM-PRO"/>
        <family val="3"/>
        <charset val="128"/>
      </rPr>
      <t>：●印
背付●
背なし●無</t>
    </r>
    <rPh sb="0" eb="1">
      <t>イ</t>
    </rPh>
    <rPh sb="2" eb="3">
      <t>コ</t>
    </rPh>
    <rPh sb="7" eb="8">
      <t>シルシ</t>
    </rPh>
    <rPh sb="14" eb="16">
      <t>フメン</t>
    </rPh>
    <rPh sb="16" eb="17">
      <t>ダイ</t>
    </rPh>
    <rPh sb="21" eb="22">
      <t>シルシ</t>
    </rPh>
    <rPh sb="26" eb="28">
      <t>イス</t>
    </rPh>
    <rPh sb="30" eb="31">
      <t>シルシ</t>
    </rPh>
    <rPh sb="32" eb="33">
      <t>セ</t>
    </rPh>
    <rPh sb="33" eb="34">
      <t>ツキ</t>
    </rPh>
    <rPh sb="36" eb="37">
      <t>セ</t>
    </rPh>
    <rPh sb="40" eb="41">
      <t>ム</t>
    </rPh>
    <phoneticPr fontId="39"/>
  </si>
  <si>
    <t>台</t>
    <rPh sb="0" eb="1">
      <t>ダイ</t>
    </rPh>
    <phoneticPr fontId="39"/>
  </si>
  <si>
    <t>背付</t>
    <rPh sb="0" eb="1">
      <t>セ</t>
    </rPh>
    <rPh sb="1" eb="2">
      <t>ツ</t>
    </rPh>
    <phoneticPr fontId="39"/>
  </si>
  <si>
    <t>ピアノ</t>
    <phoneticPr fontId="39"/>
  </si>
  <si>
    <t>演奏者</t>
    <rPh sb="0" eb="3">
      <t>エンソウシャ</t>
    </rPh>
    <phoneticPr fontId="39"/>
  </si>
  <si>
    <t>名</t>
    <rPh sb="0" eb="1">
      <t>ナ</t>
    </rPh>
    <phoneticPr fontId="39"/>
  </si>
  <si>
    <t>背無</t>
    <rPh sb="0" eb="1">
      <t>セ</t>
    </rPh>
    <rPh sb="1" eb="2">
      <t>ナ</t>
    </rPh>
    <phoneticPr fontId="39"/>
  </si>
  <si>
    <t>※ステージの進行をスムーズに行えるよう，正確にわかりやすく書いてください。</t>
    <rPh sb="6" eb="8">
      <t>シンコウ</t>
    </rPh>
    <rPh sb="14" eb="15">
      <t>オコナ</t>
    </rPh>
    <rPh sb="20" eb="22">
      <t>セイカク</t>
    </rPh>
    <rPh sb="29" eb="30">
      <t>カ</t>
    </rPh>
    <phoneticPr fontId="39"/>
  </si>
  <si>
    <t>常設打楽器</t>
    <rPh sb="0" eb="2">
      <t>ジョウセツ</t>
    </rPh>
    <rPh sb="2" eb="5">
      <t>ダガッキ</t>
    </rPh>
    <phoneticPr fontId="39"/>
  </si>
  <si>
    <t>使用有無</t>
    <rPh sb="0" eb="2">
      <t>シヨウ</t>
    </rPh>
    <rPh sb="2" eb="4">
      <t>ウム</t>
    </rPh>
    <phoneticPr fontId="39"/>
  </si>
  <si>
    <t>Timp.</t>
    <phoneticPr fontId="39"/>
  </si>
  <si>
    <t>B.D.</t>
    <phoneticPr fontId="39"/>
  </si>
  <si>
    <t>Mari.</t>
    <phoneticPr fontId="39"/>
  </si>
  <si>
    <t>銅鑼</t>
    <rPh sb="0" eb="2">
      <t>ドラ</t>
    </rPh>
    <phoneticPr fontId="39"/>
  </si>
  <si>
    <t>D.set</t>
    <phoneticPr fontId="39"/>
  </si>
  <si>
    <t>Vib.</t>
    <phoneticPr fontId="39"/>
  </si>
  <si>
    <t>Xylo.</t>
    <phoneticPr fontId="39"/>
  </si>
  <si>
    <t>Glock.</t>
    <phoneticPr fontId="39"/>
  </si>
  <si>
    <t>ベースアンプ</t>
    <phoneticPr fontId="39"/>
  </si>
  <si>
    <t>指揮台</t>
    <rPh sb="0" eb="3">
      <t>シキダイ</t>
    </rPh>
    <phoneticPr fontId="39"/>
  </si>
  <si>
    <t>県</t>
    <rPh sb="0" eb="1">
      <t>ケン</t>
    </rPh>
    <phoneticPr fontId="39"/>
  </si>
  <si>
    <t>神奈川</t>
    <rPh sb="0" eb="3">
      <t>カナガワ</t>
    </rPh>
    <phoneticPr fontId="7"/>
  </si>
  <si>
    <t>川崎市中学校合同バンド</t>
  </si>
  <si>
    <t>川崎市小学校合同バンド</t>
  </si>
  <si>
    <t>桐蔭学園高等学校</t>
  </si>
  <si>
    <t>栃木</t>
    <rPh sb="0" eb="2">
      <t>トチギ</t>
    </rPh>
    <phoneticPr fontId="7"/>
  </si>
  <si>
    <t>茨城</t>
    <rPh sb="0" eb="2">
      <t>イバラキ</t>
    </rPh>
    <phoneticPr fontId="7"/>
  </si>
  <si>
    <t>千葉</t>
    <rPh sb="0" eb="2">
      <t>チバ</t>
    </rPh>
    <phoneticPr fontId="7"/>
  </si>
  <si>
    <t>相模原市立田名中学校</t>
  </si>
  <si>
    <t>横浜市立茅ケ崎中学校・荏田南中学校合同バンド</t>
  </si>
  <si>
    <t>川崎市立高津高等学校</t>
  </si>
  <si>
    <t>ステージ配置図（記入例）</t>
    <rPh sb="4" eb="6">
      <t>ハイチ</t>
    </rPh>
    <rPh sb="6" eb="7">
      <t>ズ</t>
    </rPh>
    <rPh sb="8" eb="11">
      <t>キニュウレイ</t>
    </rPh>
    <phoneticPr fontId="39"/>
  </si>
  <si>
    <t>○</t>
  </si>
  <si>
    <t>×</t>
  </si>
  <si>
    <t>【寸法と記入例】</t>
    <phoneticPr fontId="10"/>
  </si>
  <si>
    <t>全開</t>
    <rPh sb="0" eb="2">
      <t>ゼンカイ</t>
    </rPh>
    <phoneticPr fontId="39"/>
  </si>
  <si>
    <t>半開</t>
    <rPh sb="0" eb="2">
      <t>ハンカイ</t>
    </rPh>
    <phoneticPr fontId="39"/>
  </si>
  <si>
    <t>閉</t>
    <rPh sb="0" eb="1">
      <t>ゼンペイ</t>
    </rPh>
    <phoneticPr fontId="39"/>
  </si>
  <si>
    <t>使用する</t>
    <rPh sb="0" eb="2">
      <t>シヨウ</t>
    </rPh>
    <phoneticPr fontId="39"/>
  </si>
  <si>
    <t>使用しない</t>
    <rPh sb="0" eb="2">
      <t>シヨウ</t>
    </rPh>
    <phoneticPr fontId="39"/>
  </si>
  <si>
    <t>椅　子</t>
    <rPh sb="0" eb="1">
      <t>イ</t>
    </rPh>
    <rPh sb="2" eb="3">
      <t>コ</t>
    </rPh>
    <phoneticPr fontId="39"/>
  </si>
  <si>
    <t>ﾋﾟｱﾉ椅子</t>
    <rPh sb="4" eb="6">
      <t>イス</t>
    </rPh>
    <phoneticPr fontId="39"/>
  </si>
  <si>
    <t>※フロア全部</t>
    <rPh sb="4" eb="6">
      <t>ゼンブ</t>
    </rPh>
    <phoneticPr fontId="10"/>
  </si>
  <si>
    <t>（打楽器を除く）</t>
    <rPh sb="1" eb="4">
      <t>ダガッキ</t>
    </rPh>
    <rPh sb="5" eb="6">
      <t>ノゾ</t>
    </rPh>
    <phoneticPr fontId="10"/>
  </si>
  <si>
    <t>譜面台</t>
    <rPh sb="0" eb="3">
      <t>フメンダイ</t>
    </rPh>
    <phoneticPr fontId="39"/>
  </si>
  <si>
    <t>電源</t>
    <rPh sb="0" eb="2">
      <t>デンゲン</t>
    </rPh>
    <phoneticPr fontId="10"/>
  </si>
  <si>
    <t>マイク</t>
    <phoneticPr fontId="10"/>
  </si>
  <si>
    <t>・電源及びマイクを使用する場合は、</t>
    <rPh sb="1" eb="3">
      <t>デンゲン</t>
    </rPh>
    <rPh sb="3" eb="4">
      <t>オヨ</t>
    </rPh>
    <rPh sb="9" eb="11">
      <t>シヨウ</t>
    </rPh>
    <rPh sb="13" eb="15">
      <t>バアイ</t>
    </rPh>
    <phoneticPr fontId="10"/>
  </si>
  <si>
    <t>上手</t>
    <rPh sb="0" eb="2">
      <t>カミテ</t>
    </rPh>
    <phoneticPr fontId="10"/>
  </si>
  <si>
    <t>下手</t>
    <rPh sb="0" eb="2">
      <t>シモテ</t>
    </rPh>
    <phoneticPr fontId="10"/>
  </si>
  <si>
    <t>※右図にも記入する</t>
    <rPh sb="1" eb="2">
      <t>ミギ</t>
    </rPh>
    <rPh sb="2" eb="3">
      <t>ズ</t>
    </rPh>
    <rPh sb="5" eb="7">
      <t>キニュウ</t>
    </rPh>
    <phoneticPr fontId="10"/>
  </si>
  <si>
    <t>東関東選抜大会</t>
    <rPh sb="0" eb="3">
      <t>ヒガシカントウ</t>
    </rPh>
    <rPh sb="3" eb="5">
      <t>センバツ</t>
    </rPh>
    <rPh sb="5" eb="7">
      <t>タイカイ</t>
    </rPh>
    <phoneticPr fontId="39"/>
  </si>
  <si>
    <t>←　電源の使用については、プルダウンメニューから選択してください。
　　※具体的な使用場所は、配置図に記入してください。</t>
    <rPh sb="2" eb="4">
      <t>デンゲン</t>
    </rPh>
    <rPh sb="5" eb="7">
      <t>シヨウ</t>
    </rPh>
    <rPh sb="37" eb="40">
      <t>グタイテキ</t>
    </rPh>
    <rPh sb="41" eb="43">
      <t>シヨウ</t>
    </rPh>
    <rPh sb="43" eb="45">
      <t>バショ</t>
    </rPh>
    <rPh sb="47" eb="50">
      <t>ハイチズ</t>
    </rPh>
    <rPh sb="51" eb="53">
      <t>キニュウ</t>
    </rPh>
    <phoneticPr fontId="10"/>
  </si>
  <si>
    <t xml:space="preserve">←　マイクの使用については、プルダウンメニューから選択してください。
　　※ソロ用マイク2本、ワイヤレスマイク2本を用意できます。
　　　具体的な使用場所については、配置図に記入してください。
</t>
    <rPh sb="6" eb="8">
      <t>シヨウグタイテキシヨウバショハイチズキニュウ</t>
    </rPh>
    <phoneticPr fontId="10"/>
  </si>
  <si>
    <t>←　団体名、県名、出演順が自動転記されます。</t>
    <rPh sb="2" eb="5">
      <t>ダンタイメイ</t>
    </rPh>
    <rPh sb="6" eb="8">
      <t>ケンメイ</t>
    </rPh>
    <rPh sb="9" eb="12">
      <t>シュツエンジュン</t>
    </rPh>
    <rPh sb="13" eb="15">
      <t>ジドウ</t>
    </rPh>
    <rPh sb="15" eb="17">
      <t>テンキ</t>
    </rPh>
    <phoneticPr fontId="49"/>
  </si>
  <si>
    <t xml:space="preserve">←　貸出楽器の使用については、プルダウンメニューから選択してください。
　　※具体的な使用場所は、配置図に記入してください。
</t>
    <rPh sb="2" eb="4">
      <t>カシダシ</t>
    </rPh>
    <rPh sb="4" eb="6">
      <t>ガッキ</t>
    </rPh>
    <rPh sb="7" eb="9">
      <t>シヨウ</t>
    </rPh>
    <phoneticPr fontId="10"/>
  </si>
  <si>
    <t>貸出楽器</t>
    <rPh sb="0" eb="2">
      <t>カシダシ</t>
    </rPh>
    <rPh sb="2" eb="4">
      <t>ガッキ</t>
    </rPh>
    <phoneticPr fontId="39"/>
  </si>
  <si>
    <t>部門</t>
    <rPh sb="0" eb="1">
      <t>ブ</t>
    </rPh>
    <rPh sb="1" eb="2">
      <t>モン</t>
    </rPh>
    <phoneticPr fontId="39"/>
  </si>
  <si>
    <t>←　出演順を半角数字で入力してください。
      団体名、県名が表示されます。</t>
    <rPh sb="2" eb="5">
      <t>シュツエンジュン</t>
    </rPh>
    <rPh sb="6" eb="8">
      <t>ハンカク</t>
    </rPh>
    <rPh sb="8" eb="10">
      <t>スウジ</t>
    </rPh>
    <rPh sb="11" eb="13">
      <t>ニュウリョク</t>
    </rPh>
    <phoneticPr fontId="49"/>
  </si>
  <si>
    <t>←　出演順、県名、団体名が自動表示されます。</t>
    <rPh sb="6" eb="8">
      <t>ケンメイ</t>
    </rPh>
    <rPh sb="9" eb="12">
      <t>ダンタイメイ</t>
    </rPh>
    <rPh sb="13" eb="15">
      <t>ジドウ</t>
    </rPh>
    <rPh sb="15" eb="17">
      <t>ヒョウジ</t>
    </rPh>
    <phoneticPr fontId="49"/>
  </si>
  <si>
    <t>かわさきしちゅうがっこうごうどうばんど</t>
    <phoneticPr fontId="10"/>
  </si>
  <si>
    <t>令和6年度　第30回東関東バンドセッション2024</t>
  </si>
  <si>
    <t>213-0023</t>
  </si>
  <si>
    <t>神奈川県川崎市高津区子母口730　（川崎市立東橘中学校）</t>
  </si>
  <si>
    <t>044-766-1649</t>
  </si>
  <si>
    <t>044-799-9249</t>
  </si>
  <si>
    <t>かわさきししょうがっこうごうどうばんど</t>
    <phoneticPr fontId="10"/>
  </si>
  <si>
    <t>214-0014</t>
  </si>
  <si>
    <t>神奈川県川崎市多摩区登戸1329　（川崎市立登戸小学校）</t>
  </si>
  <si>
    <t>044-911-2124</t>
  </si>
  <si>
    <t>044-911-3957</t>
  </si>
  <si>
    <t>とういんがくえんこうとうがっこう</t>
    <phoneticPr fontId="10"/>
  </si>
  <si>
    <t>225-8502</t>
  </si>
  <si>
    <t>神奈川県横浜市青葉区鉄町1614</t>
  </si>
  <si>
    <t>045-971-1411（代）</t>
  </si>
  <si>
    <t>045-972-7855</t>
  </si>
  <si>
    <t>宇都宮大学共同教育学部附属中学校</t>
    <rPh sb="0" eb="11">
      <t>ウツノミヤダイガクキョウドウキョウイクガクブ</t>
    </rPh>
    <rPh sb="11" eb="13">
      <t>フゾク</t>
    </rPh>
    <rPh sb="13" eb="16">
      <t>チュウガッコウ</t>
    </rPh>
    <phoneticPr fontId="3"/>
  </si>
  <si>
    <t>うつのみやだいがくきょうどうきょういくがくぶふぞくちゅうがっこう</t>
    <phoneticPr fontId="10"/>
  </si>
  <si>
    <t>320-8538</t>
  </si>
  <si>
    <t>栃木県宇都宮市松原1-7-38</t>
  </si>
  <si>
    <t>028-621-2555</t>
  </si>
  <si>
    <t>028-625-2781</t>
  </si>
  <si>
    <t>東海村立村松小学校</t>
    <rPh sb="0" eb="4">
      <t>トウカイソンリツ</t>
    </rPh>
    <rPh sb="4" eb="6">
      <t>ムラマツ</t>
    </rPh>
    <rPh sb="6" eb="9">
      <t>ショウガッコウ</t>
    </rPh>
    <phoneticPr fontId="3"/>
  </si>
  <si>
    <t>とうかいそんりつむらまつしょうがっこう</t>
    <phoneticPr fontId="10"/>
  </si>
  <si>
    <t>319-1112</t>
  </si>
  <si>
    <t>茨城県那珂郡東海村村松1443-2</t>
  </si>
  <si>
    <t>029-282-4885</t>
  </si>
  <si>
    <t>029-283-4069</t>
  </si>
  <si>
    <t>県立幕張総合高等学校</t>
    <rPh sb="0" eb="2">
      <t>ケンリツ</t>
    </rPh>
    <rPh sb="2" eb="6">
      <t>マクハリソウゴウ</t>
    </rPh>
    <rPh sb="6" eb="10">
      <t>コウトウガッコウ</t>
    </rPh>
    <phoneticPr fontId="3"/>
  </si>
  <si>
    <t>けんりつまくはりそうごうこうとうがっこう</t>
    <phoneticPr fontId="10"/>
  </si>
  <si>
    <t>261-0014</t>
  </si>
  <si>
    <t>千葉県千葉市美浜区若葉3-1-6</t>
  </si>
  <si>
    <t>043-211-6311</t>
  </si>
  <si>
    <t>043-211-6317</t>
  </si>
  <si>
    <t>さがみはらしりつたなちゅうがっこう</t>
    <phoneticPr fontId="10"/>
  </si>
  <si>
    <t>252-0244</t>
  </si>
  <si>
    <t>神奈川県相模原市中央区田名5250-1</t>
  </si>
  <si>
    <t xml:space="preserve">042-762-0169 </t>
  </si>
  <si>
    <t xml:space="preserve">042-762-8549 </t>
  </si>
  <si>
    <t>柏市立柏高等学校</t>
    <rPh sb="0" eb="3">
      <t>カシワシリツ</t>
    </rPh>
    <rPh sb="3" eb="4">
      <t>カシワ</t>
    </rPh>
    <rPh sb="4" eb="8">
      <t>コウトウガッコウ</t>
    </rPh>
    <phoneticPr fontId="3"/>
  </si>
  <si>
    <t>かしわしりつかしわこうとうがっこう</t>
    <phoneticPr fontId="10"/>
  </si>
  <si>
    <t>277-0801</t>
  </si>
  <si>
    <t>千葉県柏市船戸山高野325-1</t>
  </si>
  <si>
    <t>04-7132-3460</t>
  </si>
  <si>
    <t>04-7132-3462</t>
  </si>
  <si>
    <t>つくば市立谷田部東中学校</t>
    <rPh sb="3" eb="5">
      <t>シリツ</t>
    </rPh>
    <rPh sb="5" eb="9">
      <t>ヤタベヒガシ</t>
    </rPh>
    <rPh sb="9" eb="12">
      <t>チュウガッコウ</t>
    </rPh>
    <phoneticPr fontId="3"/>
  </si>
  <si>
    <t>つくばしりつやたべひがしちゅうがっこう</t>
    <phoneticPr fontId="10"/>
  </si>
  <si>
    <t>305-0046</t>
  </si>
  <si>
    <t>茨城県つくば市東2-25-1</t>
  </si>
  <si>
    <t>029-855-7745</t>
  </si>
  <si>
    <t>029-858-1647</t>
  </si>
  <si>
    <t>よこはましりつちがさきちゅうがっこう・えだみなみちゅうがっこうごうどうばんど</t>
    <phoneticPr fontId="10"/>
  </si>
  <si>
    <t>224-0037</t>
  </si>
  <si>
    <t>神奈川県横浜市都筑区茅ケ崎南1-10-1　（横浜市立茅ヶ崎茅ケ崎中学校）</t>
    <rPh sb="29" eb="32">
      <t>チガサキ</t>
    </rPh>
    <phoneticPr fontId="3"/>
  </si>
  <si>
    <t>045-941-0601</t>
  </si>
  <si>
    <t>045-942-9216</t>
  </si>
  <si>
    <t>県立宇都宮中央高等学校</t>
    <rPh sb="0" eb="2">
      <t>ケンリツ</t>
    </rPh>
    <rPh sb="2" eb="5">
      <t>ウツノミヤ</t>
    </rPh>
    <rPh sb="5" eb="11">
      <t>チュウオウコウトウガッコウ</t>
    </rPh>
    <phoneticPr fontId="3"/>
  </si>
  <si>
    <t>けんりつうつのみやちゅうおうこうとうがっこう</t>
    <phoneticPr fontId="10"/>
  </si>
  <si>
    <t>320-0072</t>
  </si>
  <si>
    <t>栃木県宇都宮市若草2-2-46</t>
  </si>
  <si>
    <t>028-622-1766</t>
  </si>
  <si>
    <t>028-627-7870</t>
  </si>
  <si>
    <t>茂原北陵高等学校</t>
    <rPh sb="0" eb="2">
      <t>モバラ</t>
    </rPh>
    <rPh sb="2" eb="4">
      <t>ホクリョウ</t>
    </rPh>
    <rPh sb="4" eb="8">
      <t>コウトウガッコウ</t>
    </rPh>
    <phoneticPr fontId="3"/>
  </si>
  <si>
    <t>もばらほくりょうこうとうがっこう</t>
    <phoneticPr fontId="10"/>
  </si>
  <si>
    <t>299-4122</t>
  </si>
  <si>
    <t>千葉県茂原市吉井上128</t>
  </si>
  <si>
    <t>0475-34-3211</t>
  </si>
  <si>
    <t>0475-34-4552</t>
  </si>
  <si>
    <t>聖徳大学附属取手聖徳女子高等学校</t>
    <rPh sb="0" eb="6">
      <t>セイトクダイガクフゾク</t>
    </rPh>
    <rPh sb="6" eb="8">
      <t>トリデ</t>
    </rPh>
    <rPh sb="8" eb="10">
      <t>セイトク</t>
    </rPh>
    <rPh sb="10" eb="16">
      <t>ジョシコウトウガッコウ</t>
    </rPh>
    <phoneticPr fontId="3"/>
  </si>
  <si>
    <t>せいとくだいがくふぞくとりでせいとくじょしこうとうがっこう</t>
    <phoneticPr fontId="10"/>
  </si>
  <si>
    <t>300-1544</t>
  </si>
  <si>
    <t>茨城県取手市山王1000</t>
  </si>
  <si>
    <t>0297-83-8111</t>
  </si>
  <si>
    <t>0297-83-8116</t>
  </si>
  <si>
    <t>かわさきしりつたかつこうとうがっこう</t>
    <phoneticPr fontId="10"/>
  </si>
  <si>
    <t>213-0011</t>
  </si>
  <si>
    <t>神奈川県川崎市高津区久本3-11-1</t>
  </si>
  <si>
    <t>044-811-2555</t>
  </si>
  <si>
    <t>044-812-7030</t>
  </si>
  <si>
    <t>県立真岡高等学校</t>
    <rPh sb="0" eb="2">
      <t>ケンリツ</t>
    </rPh>
    <rPh sb="2" eb="8">
      <t>モオカコウトウガッコウ</t>
    </rPh>
    <phoneticPr fontId="3"/>
  </si>
  <si>
    <t>けんりつもおかこうとうがっこう</t>
    <phoneticPr fontId="10"/>
  </si>
  <si>
    <t>321-4331</t>
  </si>
  <si>
    <t>栃木県真岡市白布ケ丘24-1</t>
  </si>
  <si>
    <t>0285-82-3413</t>
  </si>
  <si>
    <t>0285-82-2913</t>
  </si>
  <si>
    <t>郵送
メール※</t>
    <rPh sb="0" eb="2">
      <t>ユウソウ</t>
    </rPh>
    <phoneticPr fontId="10"/>
  </si>
  <si>
    <t>5月8日（水）
16時必着</t>
    <rPh sb="1" eb="2">
      <t>ガツ</t>
    </rPh>
    <rPh sb="3" eb="4">
      <t>ニチ</t>
    </rPh>
    <rPh sb="5" eb="6">
      <t>スイ</t>
    </rPh>
    <rPh sb="10" eb="11">
      <t>ジ</t>
    </rPh>
    <rPh sb="11" eb="13">
      <t>ヒッチャク</t>
    </rPh>
    <phoneticPr fontId="10"/>
  </si>
  <si>
    <t>メール※
または
郵送</t>
    <phoneticPr fontId="10"/>
  </si>
  <si>
    <t>メール※
または
郵送</t>
    <rPh sb="9" eb="11">
      <t>ユウソウ</t>
    </rPh>
    <phoneticPr fontId="10"/>
  </si>
  <si>
    <t>5月29日（水）
16時必着</t>
    <rPh sb="1" eb="2">
      <t>ガツ</t>
    </rPh>
    <rPh sb="4" eb="5">
      <t>ニチ</t>
    </rPh>
    <rPh sb="6" eb="7">
      <t>スイ</t>
    </rPh>
    <rPh sb="11" eb="12">
      <t>ジ</t>
    </rPh>
    <rPh sb="12" eb="14">
      <t>ヒッチャク</t>
    </rPh>
    <phoneticPr fontId="10"/>
  </si>
  <si>
    <t xml:space="preserve"> ⑩　ステージ配置図（コピー5部）</t>
    <rPh sb="7" eb="10">
      <t>ハイチズ</t>
    </rPh>
    <rPh sb="15" eb="16">
      <t>ブ</t>
    </rPh>
    <phoneticPr fontId="10"/>
  </si>
  <si>
    <t>①，⑦　～　⑩</t>
    <phoneticPr fontId="10"/>
  </si>
  <si>
    <t>〒221-0835　神奈川県横浜市神奈川区鶴屋町3-35-11　ストーク横浜二番館805号</t>
    <rPh sb="10" eb="14">
      <t>カナガワケン</t>
    </rPh>
    <rPh sb="14" eb="17">
      <t>ヨコハマシ</t>
    </rPh>
    <rPh sb="17" eb="21">
      <t>カナガワク</t>
    </rPh>
    <rPh sb="21" eb="24">
      <t>ツルヤマチ</t>
    </rPh>
    <rPh sb="36" eb="38">
      <t>ヨコハマ</t>
    </rPh>
    <rPh sb="38" eb="41">
      <t>ニバンカン</t>
    </rPh>
    <rPh sb="44" eb="45">
      <t>ゴウ</t>
    </rPh>
    <phoneticPr fontId="10"/>
  </si>
  <si>
    <t>メールアドレス</t>
    <phoneticPr fontId="10"/>
  </si>
  <si>
    <t>連絡責任者ふりがな</t>
    <rPh sb="0" eb="2">
      <t>レンラク</t>
    </rPh>
    <rPh sb="2" eb="5">
      <t>セキニンシャ</t>
    </rPh>
    <phoneticPr fontId="10"/>
  </si>
  <si>
    <t>←　連絡責任者氏名・ふりがな・携帯電話番号・メールアドレスをご入力ください。
　　※携帯電話番号は、半角数字でハイフンを入れて入力してください。
　　※メールアドレスは、半角英数で入力してください。</t>
    <rPh sb="2" eb="4">
      <t>レンラク</t>
    </rPh>
    <rPh sb="4" eb="7">
      <t>セキニンシャ</t>
    </rPh>
    <rPh sb="7" eb="9">
      <t>シメイ</t>
    </rPh>
    <rPh sb="15" eb="17">
      <t>ケイタイ</t>
    </rPh>
    <rPh sb="17" eb="19">
      <t>デンワ</t>
    </rPh>
    <rPh sb="19" eb="21">
      <t>バンゴウ</t>
    </rPh>
    <rPh sb="31" eb="33">
      <t>ニュウリョク</t>
    </rPh>
    <rPh sb="42" eb="44">
      <t>ケイタイ</t>
    </rPh>
    <rPh sb="44" eb="46">
      <t>デンワ</t>
    </rPh>
    <rPh sb="46" eb="48">
      <t>バンゴウ</t>
    </rPh>
    <rPh sb="50" eb="52">
      <t>ハンカク</t>
    </rPh>
    <rPh sb="52" eb="54">
      <t>スウジ</t>
    </rPh>
    <rPh sb="60" eb="61">
      <t>イ</t>
    </rPh>
    <rPh sb="63" eb="65">
      <t>ニュウリョク</t>
    </rPh>
    <rPh sb="85" eb="87">
      <t>ハンカク</t>
    </rPh>
    <rPh sb="87" eb="89">
      <t>エイスウ</t>
    </rPh>
    <rPh sb="90" eb="92">
      <t>ニュウリョク</t>
    </rPh>
    <phoneticPr fontId="49"/>
  </si>
  <si>
    <t>連絡責任者</t>
    <rPh sb="0" eb="2">
      <t>レンラク</t>
    </rPh>
    <rPh sb="2" eb="5">
      <t>セキニンシャ</t>
    </rPh>
    <phoneticPr fontId="10"/>
  </si>
  <si>
    <t>ふりがな</t>
    <phoneticPr fontId="10"/>
  </si>
  <si>
    <t>携帯番号</t>
    <rPh sb="0" eb="2">
      <t>ケイタイ</t>
    </rPh>
    <rPh sb="2" eb="4">
      <t>バンゴウ</t>
    </rPh>
    <phoneticPr fontId="10"/>
  </si>
  <si>
    <t>メールアドレス</t>
    <phoneticPr fontId="10"/>
  </si>
  <si>
    <t>※行動計画書は，緊急時に必要となりますので，大会の円滑な運営のためにご協力をお願いします。なお変更があった場合は，その都度ご連絡ください。
※この用紙に記載されたデータは，行事運営以外の目的では使用いたしません。
※本紙は，大会終了後に神奈川県吹奏楽連盟が責任を持って処分します。</t>
    <rPh sb="1" eb="5">
      <t>コウドウケイカク</t>
    </rPh>
    <rPh sb="5" eb="6">
      <t>ショ</t>
    </rPh>
    <rPh sb="8" eb="11">
      <t>キンキュウジ</t>
    </rPh>
    <rPh sb="12" eb="14">
      <t>ヒツヨウ</t>
    </rPh>
    <rPh sb="22" eb="24">
      <t>タイカイ</t>
    </rPh>
    <rPh sb="25" eb="27">
      <t>エンカツ</t>
    </rPh>
    <rPh sb="28" eb="30">
      <t>ウンエイ</t>
    </rPh>
    <rPh sb="35" eb="37">
      <t>キョウリョク</t>
    </rPh>
    <rPh sb="39" eb="40">
      <t>ネガ</t>
    </rPh>
    <rPh sb="47" eb="49">
      <t>ヘンコウ</t>
    </rPh>
    <rPh sb="53" eb="55">
      <t>バアイ</t>
    </rPh>
    <rPh sb="59" eb="61">
      <t>ツド</t>
    </rPh>
    <rPh sb="62" eb="64">
      <t>レンラク</t>
    </rPh>
    <rPh sb="73" eb="75">
      <t>ヨウシ</t>
    </rPh>
    <rPh sb="76" eb="78">
      <t>キサイ</t>
    </rPh>
    <rPh sb="86" eb="88">
      <t>ギョウジ</t>
    </rPh>
    <rPh sb="88" eb="90">
      <t>ウンエイ</t>
    </rPh>
    <rPh sb="90" eb="92">
      <t>イガイ</t>
    </rPh>
    <rPh sb="93" eb="95">
      <t>モクテキ</t>
    </rPh>
    <rPh sb="97" eb="99">
      <t>シヨウ</t>
    </rPh>
    <rPh sb="108" eb="110">
      <t>ホンシ</t>
    </rPh>
    <rPh sb="112" eb="114">
      <t>タイカイ</t>
    </rPh>
    <rPh sb="114" eb="117">
      <t>シュウリョウゴ</t>
    </rPh>
    <rPh sb="118" eb="121">
      <t>カナガワ</t>
    </rPh>
    <rPh sb="128" eb="130">
      <t>セキニン</t>
    </rPh>
    <rPh sb="131" eb="132">
      <t>モ</t>
    </rPh>
    <rPh sb="134" eb="136">
      <t>ショブン</t>
    </rPh>
    <phoneticPr fontId="10"/>
  </si>
  <si>
    <t>←　ピアノ使用については、プルダウンメニューから選択してください。
　　※蓋の開閉についても、プルダウンメニューから選択してください。
　　※設置場所は舞台上手とします。舞台中央ラインを越えて下手に移動することはできません。
　　※ピアノの向きを変えることは、可能です。（配置図に明記してください）</t>
    <rPh sb="5" eb="7">
      <t>シヨウ</t>
    </rPh>
    <rPh sb="37" eb="38">
      <t>フタ</t>
    </rPh>
    <rPh sb="39" eb="41">
      <t>カイヘイ</t>
    </rPh>
    <rPh sb="120" eb="121">
      <t>ム</t>
    </rPh>
    <rPh sb="123" eb="124">
      <t>カ</t>
    </rPh>
    <rPh sb="130" eb="132">
      <t>カノウ</t>
    </rPh>
    <rPh sb="136" eb="139">
      <t>ハイチズ</t>
    </rPh>
    <rPh sb="140" eb="142">
      <t>メイキ</t>
    </rPh>
    <phoneticPr fontId="10"/>
  </si>
  <si>
    <t xml:space="preserve">   ×</t>
    <phoneticPr fontId="39"/>
  </si>
  <si>
    <t>Cl</t>
    <phoneticPr fontId="10"/>
  </si>
  <si>
    <t xml:space="preserve">  Fl</t>
    <phoneticPr fontId="10"/>
  </si>
  <si>
    <t>Hrn</t>
    <phoneticPr fontId="10"/>
  </si>
  <si>
    <t>Trb</t>
    <phoneticPr fontId="10"/>
  </si>
  <si>
    <t>下手</t>
    <rPh sb="0" eb="2">
      <t>シモテ</t>
    </rPh>
    <phoneticPr fontId="10"/>
  </si>
  <si>
    <t>電源</t>
    <rPh sb="0" eb="2">
      <t>デンゲン</t>
    </rPh>
    <phoneticPr fontId="10"/>
  </si>
  <si>
    <t>上手</t>
    <rPh sb="0" eb="2">
      <t>カミテ</t>
    </rPh>
    <phoneticPr fontId="10"/>
  </si>
  <si>
    <t>※マイクは、ソロ用２本、
　 ワイヤレス２本を
　 用意できます。</t>
    <rPh sb="8" eb="9">
      <t>ヨウ</t>
    </rPh>
    <rPh sb="10" eb="11">
      <t>ホン</t>
    </rPh>
    <rPh sb="21" eb="22">
      <t>ホン</t>
    </rPh>
    <rPh sb="26" eb="28">
      <t>ヨウイ</t>
    </rPh>
    <phoneticPr fontId="39"/>
  </si>
  <si>
    <t>ソロMC</t>
    <phoneticPr fontId="10"/>
  </si>
  <si>
    <t>　忘れずに記入してください。</t>
    <rPh sb="1" eb="2">
      <t>ワス</t>
    </rPh>
    <rPh sb="5" eb="7">
      <t>キニュウ</t>
    </rPh>
    <phoneticPr fontId="10"/>
  </si>
  <si>
    <t>Timp</t>
    <phoneticPr fontId="10"/>
  </si>
  <si>
    <t>Vib</t>
    <phoneticPr fontId="10"/>
  </si>
  <si>
    <t>B.Dr</t>
    <phoneticPr fontId="10"/>
  </si>
  <si>
    <t>・楽器名を記入してください。（略称可）</t>
    <rPh sb="1" eb="3">
      <t>ガッキ</t>
    </rPh>
    <rPh sb="3" eb="4">
      <t>メイ</t>
    </rPh>
    <rPh sb="5" eb="7">
      <t>キニュウ</t>
    </rPh>
    <rPh sb="15" eb="17">
      <t>リャクショウ</t>
    </rPh>
    <rPh sb="17" eb="18">
      <t>カ</t>
    </rPh>
    <phoneticPr fontId="39"/>
  </si>
  <si>
    <r>
      <t>・変更がある場合は、当日の受付に「</t>
    </r>
    <r>
      <rPr>
        <b/>
        <sz val="9"/>
        <color rgb="FFFF0000"/>
        <rFont val="HG丸ｺﾞｼｯｸM-PRO"/>
        <family val="3"/>
        <charset val="128"/>
      </rPr>
      <t>訂正</t>
    </r>
    <r>
      <rPr>
        <sz val="9"/>
        <rFont val="HG丸ｺﾞｼｯｸM-PRO"/>
        <family val="3"/>
        <charset val="128"/>
      </rPr>
      <t>」と朱書きし</t>
    </r>
    <rPh sb="1" eb="3">
      <t>ヘンコウ</t>
    </rPh>
    <rPh sb="6" eb="8">
      <t>バアイ</t>
    </rPh>
    <rPh sb="10" eb="12">
      <t>トウジツ</t>
    </rPh>
    <rPh sb="13" eb="15">
      <t>ウケツケ</t>
    </rPh>
    <phoneticPr fontId="39"/>
  </si>
  <si>
    <t>※ピアノ(ヤマハCFX)は、
　ステージ中央より上手側
　向きを変えることは可</t>
    <rPh sb="20" eb="22">
      <t>チュウオウ</t>
    </rPh>
    <rPh sb="24" eb="26">
      <t>ジョウズ</t>
    </rPh>
    <rPh sb="26" eb="27">
      <t>ガワ</t>
    </rPh>
    <rPh sb="29" eb="30">
      <t>ム</t>
    </rPh>
    <rPh sb="32" eb="33">
      <t>カ</t>
    </rPh>
    <rPh sb="38" eb="39">
      <t>カ</t>
    </rPh>
    <phoneticPr fontId="39"/>
  </si>
  <si>
    <t>ピアノ</t>
    <phoneticPr fontId="10"/>
  </si>
  <si>
    <t>鍵盤側を</t>
    <rPh sb="0" eb="2">
      <t>ケンバン</t>
    </rPh>
    <rPh sb="2" eb="3">
      <t>ガワ</t>
    </rPh>
    <phoneticPr fontId="10"/>
  </si>
  <si>
    <t>少し内側に</t>
    <rPh sb="0" eb="1">
      <t>スコ</t>
    </rPh>
    <rPh sb="2" eb="4">
      <t>ウチガワ</t>
    </rPh>
    <phoneticPr fontId="10"/>
  </si>
  <si>
    <t>ステージ配置図は、手書きでも可です。</t>
    <rPh sb="4" eb="7">
      <t>ハイチズ</t>
    </rPh>
    <rPh sb="9" eb="11">
      <t>テガ</t>
    </rPh>
    <rPh sb="14" eb="15">
      <t>カ</t>
    </rPh>
    <phoneticPr fontId="10"/>
  </si>
  <si>
    <t>※郵送は、「レターパックプラス」（赤）でお送りください。</t>
    <rPh sb="1" eb="3">
      <t>ユウソウ</t>
    </rPh>
    <rPh sb="17" eb="18">
      <t>アカ</t>
    </rPh>
    <rPh sb="21" eb="22">
      <t>オク</t>
    </rPh>
    <phoneticPr fontId="39"/>
  </si>
  <si>
    <t>FAX　045-548-3900　 E-mail　kanasui@cb3.so-net.ne.jp</t>
    <phoneticPr fontId="10"/>
  </si>
  <si>
    <t>←　必要事項を入力し、申し込み期間内に提出（メール　または　郵送：レターパックプラス）してください。
　　　ただし、⑩ステージ配置図（5部）は、郵送でご提出ください。
　　※記入（入力）上の注意点については、参加要項をご確認ください。
　　※お願い：このファイルごと神奈川県吹奏楽連盟事務局への送信にご協力ください。
　　　送信の際のファイル名及び件名は、25東関東選抜参加申込（出演順・県名・団体名）に書き換えてお願いします。
　　　　例：25東関東選抜提出書類2（1 神奈川 県立千田高等学校）</t>
    <rPh sb="2" eb="4">
      <t>ヒツヨウ</t>
    </rPh>
    <rPh sb="4" eb="6">
      <t>ジコウ</t>
    </rPh>
    <rPh sb="7" eb="9">
      <t>ニュウリョク</t>
    </rPh>
    <rPh sb="11" eb="12">
      <t>モウ</t>
    </rPh>
    <rPh sb="13" eb="14">
      <t>コ</t>
    </rPh>
    <rPh sb="15" eb="18">
      <t>キカンナイ</t>
    </rPh>
    <rPh sb="19" eb="21">
      <t>テイシュツ</t>
    </rPh>
    <rPh sb="30" eb="32">
      <t>ユウソウ</t>
    </rPh>
    <rPh sb="63" eb="66">
      <t>ハイチズ</t>
    </rPh>
    <rPh sb="68" eb="69">
      <t>ブ</t>
    </rPh>
    <rPh sb="72" eb="74">
      <t>ユウソウ</t>
    </rPh>
    <rPh sb="76" eb="78">
      <t>テイシュツ</t>
    </rPh>
    <rPh sb="122" eb="123">
      <t>ネガ</t>
    </rPh>
    <rPh sb="133" eb="137">
      <t>カナガワケン</t>
    </rPh>
    <rPh sb="137" eb="142">
      <t>スイソウガクレンメイ</t>
    </rPh>
    <rPh sb="142" eb="145">
      <t>ジムキョク</t>
    </rPh>
    <rPh sb="180" eb="183">
      <t>ヒガシカントウ</t>
    </rPh>
    <rPh sb="183" eb="185">
      <t>センバツ</t>
    </rPh>
    <rPh sb="190" eb="193">
      <t>シュツエンジュン</t>
    </rPh>
    <rPh sb="194" eb="196">
      <t>ケンメイ</t>
    </rPh>
    <rPh sb="223" eb="226">
      <t>ヒガシカントウ</t>
    </rPh>
    <rPh sb="226" eb="228">
      <t>センバツ</t>
    </rPh>
    <rPh sb="228" eb="230">
      <t>テイシュツ</t>
    </rPh>
    <rPh sb="230" eb="232">
      <t>ショルイ</t>
    </rPh>
    <rPh sb="236" eb="239">
      <t>カナガワ</t>
    </rPh>
    <rPh sb="240" eb="242">
      <t>ケンリツ</t>
    </rPh>
    <rPh sb="244" eb="246">
      <t>コウトウ</t>
    </rPh>
    <rPh sb="246" eb="248">
      <t>ガッコウ</t>
    </rPh>
    <phoneticPr fontId="49"/>
  </si>
  <si>
    <r>
      <t>※　借用を希望する楽器に，○印を付けてください。</t>
    </r>
    <r>
      <rPr>
        <b/>
        <sz val="11"/>
        <color rgb="FFFF0000"/>
        <rFont val="ＭＳ Ｐ明朝"/>
        <family val="1"/>
        <charset val="128"/>
      </rPr>
      <t>メーカー・型番・品番等は、参加要項をご確認ください。</t>
    </r>
    <rPh sb="2" eb="4">
      <t>シャクヨウ</t>
    </rPh>
    <rPh sb="5" eb="7">
      <t>キボウ</t>
    </rPh>
    <rPh sb="9" eb="11">
      <t>ガッキ</t>
    </rPh>
    <rPh sb="14" eb="15">
      <t>シルシ</t>
    </rPh>
    <rPh sb="16" eb="17">
      <t>ツ</t>
    </rPh>
    <rPh sb="29" eb="31">
      <t>カタバン</t>
    </rPh>
    <rPh sb="32" eb="34">
      <t>ヒンバン</t>
    </rPh>
    <rPh sb="34" eb="35">
      <t>トウ</t>
    </rPh>
    <rPh sb="37" eb="41">
      <t>サンカヨウコウ</t>
    </rPh>
    <rPh sb="43" eb="45">
      <t>カクニン</t>
    </rPh>
    <phoneticPr fontId="10"/>
  </si>
  <si>
    <t>←　部員数は、を半角数字で入力してください。</t>
    <rPh sb="2" eb="5">
      <t>ブインスウ</t>
    </rPh>
    <rPh sb="7" eb="8">
      <t>ヤクスウ</t>
    </rPh>
    <rPh sb="8" eb="10">
      <t>ハンカク</t>
    </rPh>
    <rPh sb="10" eb="12">
      <t>スウジ</t>
    </rPh>
    <rPh sb="13" eb="15">
      <t>ニュウリョク</t>
    </rPh>
    <phoneticPr fontId="49"/>
  </si>
  <si>
    <r>
      <rPr>
        <b/>
        <sz val="14"/>
        <color theme="1"/>
        <rFont val="ＭＳ Ｐゴシック"/>
        <family val="3"/>
        <charset val="128"/>
      </rPr>
      <t>※令和６年5月29日（水）必着</t>
    </r>
    <r>
      <rPr>
        <sz val="12"/>
        <color theme="1"/>
        <rFont val="ＭＳ Ｐゴシック"/>
        <family val="2"/>
        <charset val="128"/>
      </rPr>
      <t xml:space="preserve">
送付先：神奈川県吹奏楽連盟事務局</t>
    </r>
    <rPh sb="1" eb="3">
      <t>レイワ</t>
    </rPh>
    <rPh sb="4" eb="5">
      <t>ネン</t>
    </rPh>
    <rPh sb="5" eb="6">
      <t>ヘイネン</t>
    </rPh>
    <rPh sb="6" eb="7">
      <t>ガツ</t>
    </rPh>
    <rPh sb="9" eb="10">
      <t>ニチ</t>
    </rPh>
    <rPh sb="11" eb="12">
      <t>スイ</t>
    </rPh>
    <rPh sb="13" eb="15">
      <t>ヒッチャク</t>
    </rPh>
    <rPh sb="16" eb="19">
      <t>ソウフサキ</t>
    </rPh>
    <rPh sb="20" eb="23">
      <t>カナガワ</t>
    </rPh>
    <rPh sb="23" eb="24">
      <t>ケン</t>
    </rPh>
    <rPh sb="24" eb="27">
      <t>スイソウガク</t>
    </rPh>
    <rPh sb="27" eb="29">
      <t>レンメイ</t>
    </rPh>
    <rPh sb="29" eb="32">
      <t>ジムキョク</t>
    </rPh>
    <phoneticPr fontId="10"/>
  </si>
  <si>
    <t>※令和６年5月29日（水）必着
送付先：神奈川県吹奏楽連盟事務局</t>
    <phoneticPr fontId="10"/>
  </si>
  <si>
    <t>５月８日（水）１６時必着</t>
    <rPh sb="1" eb="2">
      <t>ガツ</t>
    </rPh>
    <rPh sb="3" eb="4">
      <t>ニチ</t>
    </rPh>
    <rPh sb="5" eb="6">
      <t>スイ</t>
    </rPh>
    <rPh sb="9" eb="10">
      <t>ジ</t>
    </rPh>
    <rPh sb="10" eb="12">
      <t>ヒッチャク</t>
    </rPh>
    <phoneticPr fontId="10"/>
  </si>
  <si>
    <t>５月２９日（水）１６時必着</t>
    <rPh sb="1" eb="2">
      <t>ガツ</t>
    </rPh>
    <rPh sb="4" eb="5">
      <t>ニチ</t>
    </rPh>
    <rPh sb="6" eb="7">
      <t>スイ</t>
    </rPh>
    <rPh sb="10" eb="11">
      <t>ジ</t>
    </rPh>
    <rPh sb="11" eb="13">
      <t>ヒッチャク</t>
    </rPh>
    <phoneticPr fontId="10"/>
  </si>
  <si>
    <t>※フロア打楽器のみ</t>
    <rPh sb="4" eb="7">
      <t>ダガッキ</t>
    </rPh>
    <phoneticPr fontId="10"/>
  </si>
  <si>
    <t xml:space="preserve"> ⑪　振込依頼書（Word文書別ファイル）</t>
    <rPh sb="3" eb="5">
      <t>フリコミ</t>
    </rPh>
    <rPh sb="5" eb="8">
      <t>イライショ</t>
    </rPh>
    <rPh sb="13" eb="15">
      <t>ブンショ</t>
    </rPh>
    <rPh sb="15" eb="16">
      <t>ベツ</t>
    </rPh>
    <phoneticPr fontId="10"/>
  </si>
  <si>
    <t>（イ）東関東吹奏楽連盟事務局</t>
  </si>
  <si>
    <t>メール
または
ＦＡＸ</t>
    <phoneticPr fontId="10"/>
  </si>
  <si>
    <t>（ロ）神奈川県吹奏楽連盟事務局</t>
  </si>
  <si>
    <t>（ロ）神奈川県吹奏楽連盟</t>
    <rPh sb="3" eb="7">
      <t>カナガワケン</t>
    </rPh>
    <rPh sb="7" eb="10">
      <t>スイソウガク</t>
    </rPh>
    <rPh sb="10" eb="12">
      <t>レンメイ</t>
    </rPh>
    <phoneticPr fontId="10"/>
  </si>
  <si>
    <t>※提出書類は、４つのファイルに分かれています。</t>
    <rPh sb="1" eb="3">
      <t>テイシュツ</t>
    </rPh>
    <rPh sb="3" eb="5">
      <t>ショルイ</t>
    </rPh>
    <rPh sb="15" eb="16">
      <t>ワ</t>
    </rPh>
    <phoneticPr fontId="39"/>
  </si>
  <si>
    <t>・　振込依頼書（⑪参加要項と同時に送付済み）</t>
    <rPh sb="2" eb="4">
      <t>フリコミ</t>
    </rPh>
    <rPh sb="4" eb="7">
      <t>イライショ</t>
    </rPh>
    <rPh sb="9" eb="13">
      <t>サンカヨウコウ</t>
    </rPh>
    <rPh sb="14" eb="16">
      <t>ドウジ</t>
    </rPh>
    <rPh sb="17" eb="19">
      <t>ソウフ</t>
    </rPh>
    <rPh sb="19" eb="20">
      <t>ズ</t>
    </rPh>
    <phoneticPr fontId="39"/>
  </si>
  <si>
    <t>←　団体名、県名、出演順は、自動転記されます。</t>
    <rPh sb="2" eb="5">
      <t>ダンタイメイ</t>
    </rPh>
    <rPh sb="6" eb="8">
      <t>ケンメイ</t>
    </rPh>
    <rPh sb="9" eb="12">
      <t>シュツエンジュン</t>
    </rPh>
    <rPh sb="14" eb="16">
      <t>ジドウ</t>
    </rPh>
    <rPh sb="16" eb="18">
      <t>テンキ</t>
    </rPh>
    <phoneticPr fontId="49"/>
  </si>
  <si>
    <t>←　連絡責任者氏名、携帯電話番号を入力してください。
　　※携帯電話番号は、半角数字でハイフンを入れて入力してください。</t>
    <rPh sb="2" eb="4">
      <t>レンラク</t>
    </rPh>
    <rPh sb="4" eb="7">
      <t>セキニンシャ</t>
    </rPh>
    <rPh sb="7" eb="9">
      <t>シメイ</t>
    </rPh>
    <rPh sb="10" eb="12">
      <t>ケイタイ</t>
    </rPh>
    <rPh sb="12" eb="14">
      <t>デンワ</t>
    </rPh>
    <rPh sb="14" eb="16">
      <t>バンゴウ</t>
    </rPh>
    <rPh sb="17" eb="19">
      <t>ニュウリョク</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</si>
</sst>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3" x14ac:knownFonts="1">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14"/>
      <color theme="1"/>
      <name val="ＭＳ Ｐゴシック"/>
      <family val="3"/>
      <charset val="128"/>
    </font>
    <font>
      <b/>
      <sz val="24"/>
      <color theme="1"/>
      <name val="ＭＳ Ｐゴシック"/>
      <family val="3"/>
      <charset val="128"/>
    </font>
    <font>
      <sz val="12"/>
      <color theme="1"/>
      <name val="ＭＳ Ｐゴシック"/>
      <family val="2"/>
      <charset val="128"/>
    </font>
    <font>
      <sz val="12"/>
      <color theme="1"/>
      <name val="ＭＳ Ｐゴシック"/>
      <family val="3"/>
      <charset val="128"/>
    </font>
    <font>
      <sz val="11"/>
      <color theme="1"/>
      <name val="ＭＳ Ｐ明朝"/>
      <family val="1"/>
      <charset val="128"/>
    </font>
    <font>
      <b/>
      <sz val="14"/>
      <color theme="1"/>
      <name val="ＭＳ Ｐゴシック"/>
      <family val="3"/>
      <charset val="128"/>
    </font>
    <font>
      <b/>
      <sz val="11"/>
      <color theme="1"/>
      <name val="ＭＳ Ｐ明朝"/>
      <family val="1"/>
      <charset val="128"/>
    </font>
    <font>
      <sz val="12"/>
      <color theme="1"/>
      <name val="ＭＳ Ｐ明朝"/>
      <family val="1"/>
      <charset val="128"/>
    </font>
    <font>
      <b/>
      <sz val="12"/>
      <color theme="1"/>
      <name val="ＭＳ Ｐ明朝"/>
      <family val="1"/>
      <charset val="128"/>
    </font>
    <font>
      <b/>
      <sz val="23"/>
      <color theme="1"/>
      <name val="ＭＳ Ｐゴシック"/>
      <family val="3"/>
      <charset val="128"/>
    </font>
    <font>
      <sz val="14"/>
      <color theme="1"/>
      <name val="ＭＳ Ｐ明朝"/>
      <family val="1"/>
      <charset val="128"/>
    </font>
    <font>
      <sz val="8"/>
      <color theme="1"/>
      <name val="ＭＳ Ｐ明朝"/>
      <family val="1"/>
      <charset val="128"/>
    </font>
    <font>
      <sz val="22"/>
      <color theme="1"/>
      <name val="ＭＳ Ｐ明朝"/>
      <family val="1"/>
      <charset val="128"/>
    </font>
    <font>
      <sz val="10"/>
      <color theme="1"/>
      <name val="ＭＳ Ｐ明朝"/>
      <family val="1"/>
      <charset val="128"/>
    </font>
    <font>
      <sz val="9"/>
      <color theme="1"/>
      <name val="ＭＳ Ｐ明朝"/>
      <family val="1"/>
      <charset val="128"/>
    </font>
    <font>
      <sz val="18"/>
      <color theme="1"/>
      <name val="ＭＳ Ｐゴシック"/>
      <family val="3"/>
      <charset val="128"/>
    </font>
    <font>
      <sz val="16"/>
      <color theme="1"/>
      <name val="ＭＳ Ｐ明朝"/>
      <family val="1"/>
      <charset val="128"/>
    </font>
    <font>
      <sz val="10"/>
      <color theme="1"/>
      <name val="ＭＳ Ｐゴシック"/>
      <family val="3"/>
      <charset val="128"/>
    </font>
    <font>
      <b/>
      <sz val="11"/>
      <color theme="1"/>
      <name val="ＭＳ Ｐゴシック"/>
      <family val="3"/>
      <charset val="128"/>
    </font>
    <font>
      <sz val="16"/>
      <color theme="1"/>
      <name val="ＭＳ Ｐゴシック"/>
      <family val="2"/>
      <charset val="128"/>
    </font>
    <font>
      <sz val="20"/>
      <color theme="1"/>
      <name val="ＭＳ Ｐゴシック"/>
      <family val="2"/>
      <charset val="128"/>
    </font>
    <font>
      <b/>
      <sz val="13"/>
      <color theme="1"/>
      <name val="ＭＳ Ｐゴシック"/>
      <family val="3"/>
      <charset val="128"/>
    </font>
    <font>
      <sz val="24"/>
      <color theme="1"/>
      <name val="ＭＳ Ｐゴシック"/>
      <family val="2"/>
      <charset val="128"/>
    </font>
    <font>
      <sz val="24"/>
      <color theme="1"/>
      <name val="ＭＳ Ｐゴシック"/>
      <family val="3"/>
      <charset val="128"/>
    </font>
    <font>
      <b/>
      <u val="double"/>
      <sz val="16"/>
      <color theme="1"/>
      <name val="ＭＳ Ｐゴシック"/>
      <family val="3"/>
      <charset val="128"/>
    </font>
    <font>
      <b/>
      <sz val="11"/>
      <name val="ＭＳ Ｐ明朝"/>
      <family val="1"/>
      <charset val="128"/>
    </font>
    <font>
      <sz val="10"/>
      <color theme="1"/>
      <name val="ＭＳ 明朝"/>
      <family val="1"/>
      <charset val="128"/>
    </font>
    <font>
      <b/>
      <sz val="20"/>
      <name val="HG丸ｺﾞｼｯｸM-PRO"/>
      <family val="3"/>
      <charset val="128"/>
    </font>
    <font>
      <sz val="6"/>
      <name val="ＭＳ Ｐゴシック"/>
      <family val="3"/>
      <charset val="128"/>
    </font>
    <font>
      <b/>
      <sz val="16"/>
      <name val="HG丸ｺﾞｼｯｸM-PRO"/>
      <family val="3"/>
      <charset val="128"/>
    </font>
    <font>
      <b/>
      <sz val="24"/>
      <name val="HG丸ｺﾞｼｯｸM-PRO"/>
      <family val="3"/>
      <charset val="128"/>
    </font>
    <font>
      <sz val="10"/>
      <name val="ＭＳ Ｐゴシック"/>
      <family val="3"/>
      <charset val="128"/>
    </font>
    <font>
      <sz val="12"/>
      <color rgb="FFFF0000"/>
      <name val="ＭＳ Ｐゴシック"/>
      <family val="3"/>
      <charset val="128"/>
    </font>
    <font>
      <sz val="11"/>
      <name val="ＭＳ Ｐゴシック"/>
      <family val="3"/>
      <charset val="128"/>
    </font>
    <font>
      <sz val="26"/>
      <color rgb="FFFF0000"/>
      <name val="ＭＳ Ｐゴシック"/>
      <family val="3"/>
      <charset val="128"/>
    </font>
    <font>
      <sz val="24"/>
      <name val="ＭＳ Ｐゴシック"/>
      <family val="3"/>
      <charset val="128"/>
    </font>
    <font>
      <sz val="26"/>
      <name val="ＭＳ Ｐゴシック"/>
      <family val="3"/>
      <charset val="128"/>
    </font>
    <font>
      <sz val="22"/>
      <name val="ＭＳ Ｐゴシック"/>
      <family val="3"/>
      <charset val="128"/>
    </font>
    <font>
      <sz val="6"/>
      <name val="游ゴシック"/>
      <family val="2"/>
      <charset val="128"/>
      <scheme val="minor"/>
    </font>
    <font>
      <b/>
      <sz val="14"/>
      <name val="ＭＳ Ｐゴシック"/>
      <family val="3"/>
      <charset val="128"/>
    </font>
    <font>
      <sz val="11"/>
      <color theme="1"/>
      <name val="游ゴシック"/>
      <family val="3"/>
      <charset val="128"/>
      <scheme val="minor"/>
    </font>
    <font>
      <sz val="10"/>
      <color indexed="8"/>
      <name val="ＭＳ 明朝"/>
      <family val="1"/>
      <charset val="128"/>
    </font>
    <font>
      <sz val="9"/>
      <name val="ＭＳ Ｐゴシック"/>
      <family val="3"/>
      <charset val="128"/>
    </font>
    <font>
      <sz val="24"/>
      <color rgb="FFFFFF00"/>
      <name val="ＭＳ Ｐゴシック"/>
      <family val="3"/>
      <charset val="128"/>
    </font>
    <font>
      <b/>
      <sz val="11"/>
      <color rgb="FFFF0000"/>
      <name val="游ゴシック"/>
      <family val="3"/>
      <charset val="128"/>
      <scheme val="minor"/>
    </font>
    <font>
      <b/>
      <sz val="11"/>
      <color rgb="FFFF0000"/>
      <name val="HG丸ｺﾞｼｯｸM-PRO"/>
      <family val="3"/>
      <charset val="128"/>
    </font>
    <font>
      <b/>
      <sz val="10"/>
      <color rgb="FFFF0000"/>
      <name val="HG丸ｺﾞｼｯｸM-PRO"/>
      <family val="3"/>
      <charset val="128"/>
    </font>
    <font>
      <u/>
      <sz val="11"/>
      <name val="ＭＳ Ｐ明朝"/>
      <family val="1"/>
      <charset val="128"/>
    </font>
    <font>
      <b/>
      <sz val="12"/>
      <color rgb="FFFF0000"/>
      <name val="ＭＳ Ｐ明朝"/>
      <family val="1"/>
      <charset val="128"/>
    </font>
    <font>
      <b/>
      <sz val="11"/>
      <color rgb="FFFF0000"/>
      <name val="ＭＳ Ｐ明朝"/>
      <family val="1"/>
      <charset val="128"/>
    </font>
    <font>
      <b/>
      <sz val="14"/>
      <color rgb="FFFF0000"/>
      <name val="ＭＳ Ｐゴシック"/>
      <family val="3"/>
      <charset val="128"/>
    </font>
    <font>
      <sz val="11"/>
      <color rgb="FFFFFF00"/>
      <name val="ＭＳ Ｐゴシック"/>
      <family val="3"/>
      <charset val="128"/>
    </font>
    <font>
      <b/>
      <sz val="20"/>
      <color rgb="FFFFFF00"/>
      <name val="ＭＳ Ｐゴシック"/>
      <family val="3"/>
      <charset val="128"/>
    </font>
    <font>
      <sz val="22"/>
      <color rgb="FFFFFF00"/>
      <name val="ＭＳ Ｐゴシック"/>
      <family val="3"/>
      <charset val="128"/>
    </font>
    <font>
      <b/>
      <sz val="14"/>
      <color rgb="FFFFFF00"/>
      <name val="ＭＳ Ｐゴシック"/>
      <family val="3"/>
      <charset val="128"/>
    </font>
    <font>
      <sz val="21"/>
      <name val="ＭＳ Ｐゴシック"/>
      <family val="3"/>
      <charset val="128"/>
    </font>
    <font>
      <b/>
      <sz val="16"/>
      <color rgb="FFFF0000"/>
      <name val="HG丸ｺﾞｼｯｸM-PRO"/>
      <family val="3"/>
      <charset val="128"/>
    </font>
    <font>
      <b/>
      <sz val="14"/>
      <color rgb="FFFF0000"/>
      <name val="HG丸ｺﾞｼｯｸM-PRO"/>
      <family val="3"/>
      <charset val="128"/>
    </font>
    <font>
      <b/>
      <sz val="14"/>
      <name val="HG丸ｺﾞｼｯｸM-PRO"/>
      <family val="3"/>
      <charset val="128"/>
    </font>
    <font>
      <sz val="8"/>
      <name val="ＭＳ Ｐゴシック"/>
      <family val="3"/>
      <charset val="128"/>
    </font>
    <font>
      <sz val="11"/>
      <name val="HG丸ｺﾞｼｯｸM-PRO"/>
      <family val="3"/>
      <charset val="128"/>
    </font>
    <font>
      <sz val="9"/>
      <name val="HG丸ｺﾞｼｯｸM-PRO"/>
      <family val="3"/>
      <charset val="128"/>
    </font>
    <font>
      <sz val="8"/>
      <name val="HG丸ｺﾞｼｯｸM-PRO"/>
      <family val="3"/>
      <charset val="128"/>
    </font>
    <font>
      <b/>
      <u/>
      <sz val="12"/>
      <name val="HG丸ｺﾞｼｯｸM-PRO"/>
      <family val="3"/>
      <charset val="128"/>
    </font>
    <font>
      <sz val="10"/>
      <name val="HG丸ｺﾞｼｯｸM-PRO"/>
      <family val="3"/>
      <charset val="128"/>
    </font>
    <font>
      <sz val="6"/>
      <name val="HG丸ｺﾞｼｯｸM-PRO"/>
      <family val="3"/>
      <charset val="128"/>
    </font>
    <font>
      <b/>
      <sz val="10"/>
      <name val="HG丸ｺﾞｼｯｸM-PRO"/>
      <family val="3"/>
      <charset val="128"/>
    </font>
    <font>
      <sz val="16"/>
      <name val="HG丸ｺﾞｼｯｸM-PRO"/>
      <family val="3"/>
      <charset val="128"/>
    </font>
    <font>
      <sz val="20"/>
      <name val="HG丸ｺﾞｼｯｸM-PRO"/>
      <family val="3"/>
      <charset val="128"/>
    </font>
    <font>
      <sz val="14"/>
      <name val="HG丸ｺﾞｼｯｸM-PRO"/>
      <family val="3"/>
      <charset val="128"/>
    </font>
    <font>
      <sz val="11"/>
      <color theme="1"/>
      <name val="HG丸ｺﾞｼｯｸM-PRO"/>
      <family val="3"/>
      <charset val="128"/>
    </font>
    <font>
      <b/>
      <sz val="9"/>
      <name val="ＭＳ Ｐゴシック"/>
      <family val="3"/>
      <charset val="128"/>
    </font>
    <font>
      <b/>
      <sz val="11"/>
      <color rgb="FFFF0000"/>
      <name val="ＭＳ Ｐゴシック"/>
      <family val="3"/>
      <charset val="128"/>
    </font>
    <font>
      <sz val="12"/>
      <name val="ＭＳ Ｐゴシック"/>
      <family val="3"/>
      <charset val="128"/>
    </font>
    <font>
      <u/>
      <sz val="11"/>
      <color theme="10"/>
      <name val="ＭＳ Ｐゴシック"/>
      <family val="2"/>
      <charset val="128"/>
    </font>
    <font>
      <sz val="10"/>
      <name val="ＭＳ Ｐ明朝"/>
      <family val="1"/>
      <charset val="128"/>
    </font>
    <font>
      <b/>
      <sz val="18"/>
      <name val="HG丸ｺﾞｼｯｸM-PRO"/>
      <family val="3"/>
      <charset val="128"/>
    </font>
    <font>
      <b/>
      <sz val="9"/>
      <color rgb="FFFF0000"/>
      <name val="HG丸ｺﾞｼｯｸM-PRO"/>
      <family val="3"/>
      <charset val="128"/>
    </font>
    <font>
      <b/>
      <sz val="24"/>
      <color rgb="FFFF0000"/>
      <name val="HG丸ｺﾞｼｯｸM-PRO"/>
      <family val="3"/>
      <charset val="128"/>
    </font>
    <font>
      <b/>
      <sz val="12"/>
      <color rgb="FFFF0000"/>
      <name val="ＭＳ Ｐゴシック"/>
      <family val="3"/>
      <charset val="128"/>
    </font>
    <font>
      <b/>
      <sz val="18"/>
      <color rgb="FFFF0000"/>
      <name val="HG丸ｺﾞｼｯｸM-PRO"/>
      <family val="3"/>
      <charset val="128"/>
    </font>
    <font>
      <b/>
      <sz val="10"/>
      <color rgb="FFFF000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5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medium">
        <color auto="1"/>
      </bottom>
      <diagonal/>
    </border>
    <border>
      <left/>
      <right/>
      <top style="hair">
        <color auto="1"/>
      </top>
      <bottom/>
      <diagonal/>
    </border>
    <border>
      <left style="thin">
        <color auto="1"/>
      </left>
      <right/>
      <top style="hair">
        <color auto="1"/>
      </top>
      <bottom/>
      <diagonal/>
    </border>
    <border>
      <left/>
      <right style="medium">
        <color auto="1"/>
      </right>
      <top style="hair">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medium">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diagonal/>
    </border>
    <border>
      <left style="hair">
        <color auto="1"/>
      </left>
      <right/>
      <top style="thin">
        <color auto="1"/>
      </top>
      <bottom style="hair">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thin">
        <color auto="1"/>
      </right>
      <top style="hair">
        <color auto="1"/>
      </top>
      <bottom style="hair">
        <color auto="1"/>
      </bottom>
      <diagonal/>
    </border>
    <border>
      <left/>
      <right style="hair">
        <color auto="1"/>
      </right>
      <top style="thin">
        <color auto="1"/>
      </top>
      <bottom style="hair">
        <color auto="1"/>
      </bottom>
      <diagonal/>
    </border>
    <border>
      <left style="hair">
        <color auto="1"/>
      </left>
      <right/>
      <top style="medium">
        <color auto="1"/>
      </top>
      <bottom/>
      <diagonal/>
    </border>
    <border>
      <left style="hair">
        <color auto="1"/>
      </left>
      <right/>
      <top/>
      <bottom style="thin">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hair">
        <color auto="1"/>
      </right>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right style="hair">
        <color auto="1"/>
      </right>
      <top/>
      <bottom style="medium">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thin">
        <color auto="1"/>
      </bottom>
      <diagonal/>
    </border>
    <border>
      <left style="hair">
        <color auto="1"/>
      </left>
      <right style="hair">
        <color auto="1"/>
      </right>
      <top style="medium">
        <color auto="1"/>
      </top>
      <bottom style="hair">
        <color auto="1"/>
      </bottom>
      <diagonal/>
    </border>
    <border>
      <left style="hair">
        <color auto="1"/>
      </left>
      <right style="hair">
        <color auto="1"/>
      </right>
      <top style="hair">
        <color auto="1"/>
      </top>
      <bottom style="medium">
        <color auto="1"/>
      </bottom>
      <diagonal/>
    </border>
    <border>
      <left style="thin">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style="medium">
        <color auto="1"/>
      </right>
      <top style="hair">
        <color auto="1"/>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indexed="64"/>
      </right>
      <top style="hair">
        <color auto="1"/>
      </top>
      <bottom style="hair">
        <color auto="1"/>
      </bottom>
      <diagonal/>
    </border>
    <border>
      <left style="thin">
        <color auto="1"/>
      </left>
      <right style="thin">
        <color auto="1"/>
      </right>
      <top style="hair">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style="hair">
        <color auto="1"/>
      </right>
      <top style="medium">
        <color auto="1"/>
      </top>
      <bottom/>
      <diagonal/>
    </border>
    <border>
      <left style="medium">
        <color indexed="64"/>
      </left>
      <right style="thin">
        <color indexed="64"/>
      </right>
      <top/>
      <bottom style="medium">
        <color auto="1"/>
      </bottom>
      <diagonal/>
    </border>
    <border>
      <left/>
      <right style="medium">
        <color auto="1"/>
      </right>
      <top style="hair">
        <color auto="1"/>
      </top>
      <bottom style="medium">
        <color auto="1"/>
      </bottom>
      <diagonal/>
    </border>
    <border>
      <left style="hair">
        <color indexed="64"/>
      </left>
      <right/>
      <top/>
      <bottom style="hair">
        <color indexed="64"/>
      </bottom>
      <diagonal/>
    </border>
    <border>
      <left/>
      <right style="hair">
        <color indexed="64"/>
      </right>
      <top/>
      <bottom style="hair">
        <color indexed="64"/>
      </bottom>
      <diagonal/>
    </border>
    <border>
      <left/>
      <right/>
      <top/>
      <bottom style="slantDashDot">
        <color indexed="64"/>
      </bottom>
      <diagonal/>
    </border>
    <border>
      <left/>
      <right style="hair">
        <color indexed="64"/>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hair">
        <color indexed="64"/>
      </left>
      <right/>
      <top style="thin">
        <color indexed="64"/>
      </top>
      <bottom/>
      <diagonal/>
    </border>
    <border>
      <left/>
      <right style="hair">
        <color indexed="64"/>
      </right>
      <top/>
      <bottom/>
      <diagonal/>
    </border>
    <border>
      <left style="slantDashDot">
        <color indexed="64"/>
      </left>
      <right/>
      <top/>
      <bottom style="slantDashDot">
        <color indexed="64"/>
      </bottom>
      <diagonal/>
    </border>
    <border>
      <left/>
      <right style="slantDashDot">
        <color indexed="64"/>
      </right>
      <top/>
      <bottom style="slantDashDot">
        <color indexed="64"/>
      </bottom>
      <diagonal/>
    </border>
    <border>
      <left style="hair">
        <color indexed="64"/>
      </left>
      <right/>
      <top/>
      <bottom/>
      <diagonal/>
    </border>
    <border>
      <left/>
      <right style="hair">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ashed">
        <color indexed="64"/>
      </left>
      <right style="thin">
        <color indexed="64"/>
      </right>
      <top style="medium">
        <color indexed="64"/>
      </top>
      <bottom/>
      <diagonal/>
    </border>
    <border>
      <left style="medium">
        <color indexed="64"/>
      </left>
      <right style="thin">
        <color indexed="64"/>
      </right>
      <top/>
      <bottom/>
      <diagonal/>
    </border>
    <border>
      <left style="dashed">
        <color indexed="64"/>
      </left>
      <right style="thin">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style="medium">
        <color indexed="64"/>
      </bottom>
      <diagonal/>
    </border>
    <border>
      <left/>
      <right/>
      <top/>
      <bottom style="double">
        <color indexed="64"/>
      </bottom>
      <diagonal/>
    </border>
    <border>
      <left style="thin">
        <color auto="1"/>
      </left>
      <right style="medium">
        <color auto="1"/>
      </right>
      <top style="medium">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hair">
        <color indexed="64"/>
      </bottom>
      <diagonal/>
    </border>
    <border>
      <left/>
      <right style="medium">
        <color auto="1"/>
      </right>
      <top style="medium">
        <color auto="1"/>
      </top>
      <bottom style="hair">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8">
    <xf numFmtId="0" fontId="0" fillId="0" borderId="0">
      <alignment vertical="center"/>
    </xf>
    <xf numFmtId="0" fontId="44" fillId="0" borderId="0">
      <alignment vertical="center"/>
    </xf>
    <xf numFmtId="0" fontId="51" fillId="0" borderId="0">
      <alignment vertical="center"/>
    </xf>
    <xf numFmtId="0" fontId="9" fillId="0" borderId="0">
      <alignment vertical="center"/>
    </xf>
    <xf numFmtId="0" fontId="44" fillId="0" borderId="0"/>
    <xf numFmtId="0" fontId="44" fillId="0" borderId="0">
      <alignment vertical="center"/>
    </xf>
    <xf numFmtId="0" fontId="5" fillId="0" borderId="0">
      <alignment vertical="center"/>
    </xf>
    <xf numFmtId="0" fontId="85" fillId="0" borderId="0" applyNumberFormat="0" applyFill="0" applyBorder="0" applyAlignment="0" applyProtection="0">
      <alignment vertical="center"/>
    </xf>
  </cellStyleXfs>
  <cellXfs count="823">
    <xf numFmtId="0" fontId="0" fillId="0" borderId="0" xfId="0">
      <alignment vertical="center"/>
    </xf>
    <xf numFmtId="49" fontId="11" fillId="0" borderId="0" xfId="0" applyNumberFormat="1" applyFont="1">
      <alignment vertical="center"/>
    </xf>
    <xf numFmtId="0" fontId="11" fillId="0" borderId="0" xfId="0" applyFont="1" applyAlignment="1">
      <alignment vertical="center" wrapText="1"/>
    </xf>
    <xf numFmtId="0" fontId="15" fillId="0" borderId="0" xfId="0" applyFont="1">
      <alignment vertical="center"/>
    </xf>
    <xf numFmtId="0" fontId="18" fillId="0" borderId="0" xfId="0" applyFont="1">
      <alignment vertical="center"/>
    </xf>
    <xf numFmtId="0" fontId="0" fillId="0" borderId="0" xfId="0" applyAlignment="1">
      <alignment vertical="center" wrapText="1"/>
    </xf>
    <xf numFmtId="0" fontId="0" fillId="3" borderId="0" xfId="0" applyFill="1">
      <alignment vertical="center"/>
    </xf>
    <xf numFmtId="0" fontId="11" fillId="3" borderId="0" xfId="0" applyFont="1" applyFill="1" applyAlignment="1">
      <alignment horizontal="center" vertical="center"/>
    </xf>
    <xf numFmtId="0" fontId="15" fillId="3" borderId="0" xfId="0" applyFont="1" applyFill="1">
      <alignment vertical="center"/>
    </xf>
    <xf numFmtId="0" fontId="19" fillId="3" borderId="0" xfId="0" applyFont="1" applyFill="1">
      <alignment vertical="center"/>
    </xf>
    <xf numFmtId="0" fontId="11" fillId="3" borderId="0" xfId="0" applyFont="1" applyFill="1">
      <alignment vertical="center"/>
    </xf>
    <xf numFmtId="0" fontId="15" fillId="3" borderId="0" xfId="0" applyFont="1" applyFill="1" applyAlignment="1">
      <alignment horizontal="right" vertical="center"/>
    </xf>
    <xf numFmtId="0" fontId="15" fillId="3" borderId="0" xfId="0" applyFont="1" applyFill="1" applyAlignment="1">
      <alignment horizontal="center" vertical="center" wrapText="1"/>
    </xf>
    <xf numFmtId="0" fontId="21" fillId="3" borderId="0" xfId="0" applyFont="1" applyFill="1" applyAlignment="1">
      <alignment horizontal="left" vertical="center" indent="1"/>
    </xf>
    <xf numFmtId="0" fontId="31" fillId="3" borderId="0" xfId="0" applyFont="1" applyFill="1">
      <alignment vertical="center"/>
    </xf>
    <xf numFmtId="0" fontId="31" fillId="3" borderId="0" xfId="0" applyFont="1" applyFill="1" applyAlignment="1">
      <alignment horizontal="center" vertical="center"/>
    </xf>
    <xf numFmtId="0" fontId="0" fillId="3" borderId="2" xfId="0" applyFill="1" applyBorder="1">
      <alignment vertical="center"/>
    </xf>
    <xf numFmtId="0" fontId="13" fillId="3" borderId="0" xfId="0" applyFont="1" applyFill="1" applyAlignment="1">
      <alignment vertical="center" wrapText="1"/>
    </xf>
    <xf numFmtId="0" fontId="14" fillId="3" borderId="0" xfId="0" applyFont="1" applyFill="1">
      <alignment vertical="center"/>
    </xf>
    <xf numFmtId="0" fontId="14" fillId="3" borderId="0" xfId="0" applyFont="1" applyFill="1" applyAlignment="1">
      <alignment vertical="top" wrapText="1"/>
    </xf>
    <xf numFmtId="0" fontId="24" fillId="3" borderId="0" xfId="0" applyFont="1" applyFill="1">
      <alignment vertical="center"/>
    </xf>
    <xf numFmtId="0" fontId="15" fillId="3" borderId="0" xfId="0" applyFont="1" applyFill="1" applyAlignment="1">
      <alignment vertical="center" wrapText="1"/>
    </xf>
    <xf numFmtId="0" fontId="18" fillId="3" borderId="0" xfId="0" applyFont="1" applyFill="1" applyAlignment="1">
      <alignment vertical="top"/>
    </xf>
    <xf numFmtId="0" fontId="24" fillId="3" borderId="0" xfId="0" applyFont="1" applyFill="1" applyAlignment="1">
      <alignment horizontal="left" vertical="center" wrapText="1" indent="1"/>
    </xf>
    <xf numFmtId="0" fontId="18" fillId="3" borderId="4" xfId="0" applyFont="1" applyFill="1" applyBorder="1" applyAlignment="1" applyProtection="1">
      <alignment vertical="top"/>
      <protection locked="0"/>
    </xf>
    <xf numFmtId="0" fontId="18" fillId="3" borderId="0" xfId="0" applyFont="1" applyFill="1" applyAlignment="1" applyProtection="1">
      <alignment vertical="top"/>
      <protection locked="0"/>
    </xf>
    <xf numFmtId="0" fontId="18" fillId="3" borderId="5" xfId="0" applyFont="1" applyFill="1" applyBorder="1" applyAlignment="1" applyProtection="1">
      <alignment vertical="top"/>
      <protection locked="0"/>
    </xf>
    <xf numFmtId="0" fontId="18" fillId="3" borderId="6" xfId="0" applyFont="1" applyFill="1" applyBorder="1" applyAlignment="1" applyProtection="1">
      <alignment vertical="top"/>
      <protection locked="0"/>
    </xf>
    <xf numFmtId="0" fontId="18" fillId="3" borderId="7" xfId="0" applyFont="1" applyFill="1" applyBorder="1" applyAlignment="1" applyProtection="1">
      <alignment vertical="top"/>
      <protection locked="0"/>
    </xf>
    <xf numFmtId="0" fontId="18" fillId="3" borderId="8" xfId="0" applyFont="1" applyFill="1" applyBorder="1" applyAlignment="1" applyProtection="1">
      <alignment vertical="top"/>
      <protection locked="0"/>
    </xf>
    <xf numFmtId="0" fontId="15" fillId="3" borderId="0" xfId="0" applyFont="1" applyFill="1" applyAlignment="1">
      <alignment horizontal="center" vertical="center"/>
    </xf>
    <xf numFmtId="0" fontId="15" fillId="3" borderId="0" xfId="0" applyFont="1" applyFill="1" applyAlignment="1" applyProtection="1">
      <alignment horizontal="center" vertical="center"/>
      <protection locked="0"/>
    </xf>
    <xf numFmtId="0" fontId="20" fillId="3" borderId="0" xfId="0" applyFont="1" applyFill="1" applyAlignment="1">
      <alignment horizontal="center" vertical="center"/>
    </xf>
    <xf numFmtId="0" fontId="40" fillId="0" borderId="0" xfId="0" applyFont="1">
      <alignment vertical="center"/>
    </xf>
    <xf numFmtId="0" fontId="13" fillId="3" borderId="0" xfId="0" applyFont="1" applyFill="1">
      <alignment vertical="center"/>
    </xf>
    <xf numFmtId="0" fontId="14" fillId="3" borderId="7" xfId="0" applyFont="1" applyFill="1" applyBorder="1">
      <alignment vertical="center"/>
    </xf>
    <xf numFmtId="0" fontId="44" fillId="0" borderId="0" xfId="1">
      <alignment vertical="center"/>
    </xf>
    <xf numFmtId="0" fontId="44" fillId="0" borderId="0" xfId="1" applyAlignment="1">
      <alignment horizontal="center" vertical="center"/>
    </xf>
    <xf numFmtId="0" fontId="46" fillId="0" borderId="0" xfId="1" applyFont="1" applyAlignment="1">
      <alignment vertical="center" wrapText="1"/>
    </xf>
    <xf numFmtId="0" fontId="53" fillId="0" borderId="0" xfId="1" applyFont="1">
      <alignment vertical="center"/>
    </xf>
    <xf numFmtId="0" fontId="54" fillId="0" borderId="0" xfId="1" applyFont="1" applyAlignment="1">
      <alignment vertical="center" wrapText="1"/>
    </xf>
    <xf numFmtId="0" fontId="9" fillId="0" borderId="0" xfId="3">
      <alignment vertical="center"/>
    </xf>
    <xf numFmtId="0" fontId="56" fillId="0" borderId="0" xfId="0" applyFont="1">
      <alignment vertical="center"/>
    </xf>
    <xf numFmtId="0" fontId="57" fillId="0" borderId="0" xfId="0" applyFont="1" applyAlignment="1">
      <alignment vertical="center" wrapText="1"/>
    </xf>
    <xf numFmtId="0" fontId="55" fillId="0" borderId="0" xfId="3" applyFont="1">
      <alignment vertical="center"/>
    </xf>
    <xf numFmtId="0" fontId="44" fillId="0" borderId="0" xfId="4"/>
    <xf numFmtId="0" fontId="44" fillId="0" borderId="0" xfId="4" quotePrefix="1"/>
    <xf numFmtId="0" fontId="18" fillId="3" borderId="0" xfId="0" applyFont="1" applyFill="1" applyAlignment="1" applyProtection="1">
      <alignment vertical="center" wrapText="1"/>
      <protection locked="0"/>
    </xf>
    <xf numFmtId="0" fontId="8" fillId="0" borderId="0" xfId="3" applyFont="1">
      <alignment vertical="center"/>
    </xf>
    <xf numFmtId="0" fontId="46" fillId="0" borderId="0" xfId="1" applyFont="1">
      <alignment vertical="center"/>
    </xf>
    <xf numFmtId="0" fontId="45" fillId="0" borderId="0" xfId="1" applyFont="1" applyAlignment="1">
      <alignment vertical="center" justifyLastLine="1"/>
    </xf>
    <xf numFmtId="0" fontId="48" fillId="0" borderId="0" xfId="1" applyFont="1">
      <alignment vertical="center"/>
    </xf>
    <xf numFmtId="0" fontId="44" fillId="0" borderId="0" xfId="1" quotePrefix="1">
      <alignment vertical="center"/>
    </xf>
    <xf numFmtId="0" fontId="45" fillId="0" borderId="16" xfId="1" applyFont="1" applyBorder="1" applyAlignment="1">
      <alignment vertical="center" justifyLastLine="1"/>
    </xf>
    <xf numFmtId="0" fontId="44" fillId="0" borderId="16" xfId="1" applyBorder="1">
      <alignment vertical="center"/>
    </xf>
    <xf numFmtId="0" fontId="50" fillId="0" borderId="0" xfId="1" applyFont="1">
      <alignment vertical="center"/>
    </xf>
    <xf numFmtId="0" fontId="50" fillId="0" borderId="0" xfId="1" applyFont="1" applyAlignment="1">
      <alignment horizontal="right" vertical="center"/>
    </xf>
    <xf numFmtId="176" fontId="50" fillId="0" borderId="0" xfId="1" applyNumberFormat="1" applyFont="1">
      <alignment vertical="center"/>
    </xf>
    <xf numFmtId="176" fontId="44" fillId="0" borderId="0" xfId="1" applyNumberFormat="1">
      <alignment vertical="center"/>
    </xf>
    <xf numFmtId="176" fontId="44" fillId="0" borderId="0" xfId="1" applyNumberFormat="1" applyAlignment="1">
      <alignment horizontal="left" vertical="center"/>
    </xf>
    <xf numFmtId="176" fontId="50" fillId="0" borderId="0" xfId="1" applyNumberFormat="1" applyFont="1" applyAlignment="1">
      <alignment horizontal="left" vertical="center"/>
    </xf>
    <xf numFmtId="0" fontId="52" fillId="0" borderId="0" xfId="2" applyFont="1" applyAlignment="1">
      <alignment horizontal="center" vertical="center" wrapText="1" shrinkToFit="1"/>
    </xf>
    <xf numFmtId="176" fontId="52" fillId="0" borderId="0" xfId="2" applyNumberFormat="1" applyFont="1" applyAlignment="1">
      <alignment horizontal="center" vertical="center" wrapText="1" shrinkToFit="1"/>
    </xf>
    <xf numFmtId="0" fontId="61" fillId="0" borderId="0" xfId="1" applyFont="1">
      <alignment vertical="center"/>
    </xf>
    <xf numFmtId="176" fontId="52" fillId="0" borderId="0" xfId="2" applyNumberFormat="1" applyFont="1" applyAlignment="1">
      <alignment vertical="center" wrapText="1" shrinkToFit="1"/>
    </xf>
    <xf numFmtId="176" fontId="52" fillId="0" borderId="0" xfId="2" applyNumberFormat="1" applyFont="1">
      <alignment vertical="center"/>
    </xf>
    <xf numFmtId="0" fontId="53" fillId="0" borderId="16" xfId="1" applyFont="1" applyBorder="1">
      <alignment vertical="center"/>
    </xf>
    <xf numFmtId="0" fontId="44" fillId="0" borderId="13" xfId="1" applyBorder="1">
      <alignment vertical="center"/>
    </xf>
    <xf numFmtId="0" fontId="53" fillId="0" borderId="13" xfId="1" applyFont="1" applyBorder="1">
      <alignment vertical="center"/>
    </xf>
    <xf numFmtId="0" fontId="44" fillId="0" borderId="17" xfId="1" applyBorder="1">
      <alignment vertical="center"/>
    </xf>
    <xf numFmtId="0" fontId="54" fillId="0" borderId="0" xfId="1" applyFont="1">
      <alignment vertical="center"/>
    </xf>
    <xf numFmtId="0" fontId="62" fillId="0" borderId="0" xfId="1" applyFont="1">
      <alignment vertical="center"/>
    </xf>
    <xf numFmtId="0" fontId="63" fillId="0" borderId="0" xfId="1" applyFont="1" applyAlignment="1">
      <alignment horizontal="center" vertical="center"/>
    </xf>
    <xf numFmtId="0" fontId="64" fillId="0" borderId="0" xfId="1" applyFont="1">
      <alignment vertical="center"/>
    </xf>
    <xf numFmtId="0" fontId="65" fillId="0" borderId="0" xfId="1" applyFont="1">
      <alignment vertical="center"/>
    </xf>
    <xf numFmtId="0" fontId="44" fillId="0" borderId="105" xfId="1" applyBorder="1">
      <alignment vertical="center"/>
    </xf>
    <xf numFmtId="0" fontId="66" fillId="0" borderId="0" xfId="1" applyFont="1">
      <alignment vertical="center"/>
    </xf>
    <xf numFmtId="0" fontId="7" fillId="0" borderId="0" xfId="3" applyFont="1">
      <alignment vertical="center"/>
    </xf>
    <xf numFmtId="176" fontId="52" fillId="0" borderId="0" xfId="2" applyNumberFormat="1" applyFont="1" applyAlignment="1">
      <alignment horizontal="distributed" vertical="center" justifyLastLine="1" shrinkToFit="1"/>
    </xf>
    <xf numFmtId="0" fontId="42" fillId="0" borderId="0" xfId="1" applyFont="1">
      <alignment vertical="center"/>
    </xf>
    <xf numFmtId="0" fontId="54" fillId="0" borderId="0" xfId="1" quotePrefix="1" applyFont="1">
      <alignment vertical="center"/>
    </xf>
    <xf numFmtId="0" fontId="34" fillId="3" borderId="0" xfId="0" applyFont="1" applyFill="1" applyAlignment="1">
      <alignment horizontal="center" vertical="center"/>
    </xf>
    <xf numFmtId="0" fontId="67" fillId="0" borderId="0" xfId="0" applyFont="1" applyAlignment="1">
      <alignment vertical="center" wrapText="1"/>
    </xf>
    <xf numFmtId="0" fontId="60" fillId="3" borderId="7" xfId="0" applyFont="1" applyFill="1" applyBorder="1" applyAlignment="1">
      <alignment vertical="center" wrapText="1"/>
    </xf>
    <xf numFmtId="0" fontId="60" fillId="3" borderId="0" xfId="0" applyFont="1" applyFill="1" applyAlignment="1">
      <alignment vertical="center" wrapText="1"/>
    </xf>
    <xf numFmtId="0" fontId="18" fillId="3" borderId="0" xfId="0" applyFont="1" applyFill="1" applyProtection="1">
      <alignment vertical="center"/>
      <protection locked="0"/>
    </xf>
    <xf numFmtId="0" fontId="18" fillId="0" borderId="0" xfId="0" applyFont="1" applyAlignment="1" applyProtection="1">
      <alignment vertical="center" wrapText="1"/>
      <protection locked="0"/>
    </xf>
    <xf numFmtId="0" fontId="24" fillId="0" borderId="0" xfId="0" applyFont="1" applyAlignment="1" applyProtection="1">
      <alignment vertical="center" wrapText="1"/>
      <protection locked="0"/>
    </xf>
    <xf numFmtId="0" fontId="6" fillId="0" borderId="0" xfId="3" applyFont="1">
      <alignment vertical="center"/>
    </xf>
    <xf numFmtId="0" fontId="64" fillId="0" borderId="0" xfId="1" applyFont="1" applyAlignment="1">
      <alignment horizontal="center" vertical="center"/>
    </xf>
    <xf numFmtId="0" fontId="68" fillId="0" borderId="0" xfId="0" applyFont="1" applyAlignment="1">
      <alignment vertical="center" wrapText="1"/>
    </xf>
    <xf numFmtId="0" fontId="44" fillId="0" borderId="0" xfId="5">
      <alignment vertical="center"/>
    </xf>
    <xf numFmtId="0" fontId="44" fillId="0" borderId="111" xfId="5" applyBorder="1">
      <alignment vertical="center"/>
    </xf>
    <xf numFmtId="0" fontId="44" fillId="0" borderId="32" xfId="5" applyBorder="1">
      <alignment vertical="center"/>
    </xf>
    <xf numFmtId="0" fontId="70" fillId="0" borderId="0" xfId="5" applyFont="1" applyAlignment="1">
      <alignment horizontal="center" vertical="center"/>
    </xf>
    <xf numFmtId="0" fontId="44" fillId="0" borderId="112" xfId="5" applyBorder="1">
      <alignment vertical="center"/>
    </xf>
    <xf numFmtId="0" fontId="44" fillId="0" borderId="13" xfId="5" applyBorder="1">
      <alignment vertical="center"/>
    </xf>
    <xf numFmtId="0" fontId="44" fillId="0" borderId="52" xfId="5" applyBorder="1">
      <alignment vertical="center"/>
    </xf>
    <xf numFmtId="0" fontId="70" fillId="0" borderId="13" xfId="5" applyFont="1" applyBorder="1" applyAlignment="1">
      <alignment horizontal="center" vertical="center"/>
    </xf>
    <xf numFmtId="0" fontId="44" fillId="0" borderId="114" xfId="5" applyBorder="1">
      <alignment vertical="center"/>
    </xf>
    <xf numFmtId="0" fontId="44" fillId="0" borderId="115" xfId="5" applyBorder="1">
      <alignment vertical="center"/>
    </xf>
    <xf numFmtId="0" fontId="44" fillId="0" borderId="116" xfId="5" applyBorder="1">
      <alignment vertical="center"/>
    </xf>
    <xf numFmtId="0" fontId="44" fillId="0" borderId="117" xfId="5" applyBorder="1">
      <alignment vertical="center"/>
    </xf>
    <xf numFmtId="0" fontId="70" fillId="0" borderId="32" xfId="5" applyFont="1" applyBorder="1" applyAlignment="1">
      <alignment horizontal="center" vertical="center"/>
    </xf>
    <xf numFmtId="0" fontId="71" fillId="0" borderId="118" xfId="5" applyFont="1" applyBorder="1">
      <alignment vertical="center"/>
    </xf>
    <xf numFmtId="0" fontId="72" fillId="0" borderId="0" xfId="5" applyFont="1">
      <alignment vertical="center"/>
    </xf>
    <xf numFmtId="0" fontId="71" fillId="0" borderId="0" xfId="5" applyFont="1">
      <alignment vertical="center"/>
    </xf>
    <xf numFmtId="0" fontId="44" fillId="0" borderId="119" xfId="5" applyBorder="1">
      <alignment vertical="center"/>
    </xf>
    <xf numFmtId="0" fontId="44" fillId="0" borderId="22" xfId="5" applyBorder="1">
      <alignment vertical="center"/>
    </xf>
    <xf numFmtId="0" fontId="70" fillId="0" borderId="10" xfId="5" applyFont="1" applyBorder="1">
      <alignment vertical="center"/>
    </xf>
    <xf numFmtId="0" fontId="44" fillId="0" borderId="10" xfId="5" applyBorder="1">
      <alignment vertical="center"/>
    </xf>
    <xf numFmtId="0" fontId="44" fillId="0" borderId="23" xfId="5" applyBorder="1">
      <alignment vertical="center"/>
    </xf>
    <xf numFmtId="0" fontId="44" fillId="0" borderId="26" xfId="5" applyBorder="1">
      <alignment vertical="center"/>
    </xf>
    <xf numFmtId="0" fontId="44" fillId="0" borderId="25" xfId="5" applyBorder="1">
      <alignment vertical="center"/>
    </xf>
    <xf numFmtId="0" fontId="44" fillId="0" borderId="45" xfId="5" applyBorder="1">
      <alignment vertical="center"/>
    </xf>
    <xf numFmtId="0" fontId="73" fillId="0" borderId="0" xfId="5" applyFont="1">
      <alignment vertical="center"/>
    </xf>
    <xf numFmtId="0" fontId="44" fillId="0" borderId="0" xfId="5" applyAlignment="1">
      <alignment horizontal="left" vertical="center"/>
    </xf>
    <xf numFmtId="0" fontId="70" fillId="0" borderId="0" xfId="5" applyFont="1" applyAlignment="1">
      <alignment horizontal="left" vertical="center"/>
    </xf>
    <xf numFmtId="0" fontId="44" fillId="0" borderId="19" xfId="5" applyBorder="1">
      <alignment vertical="center"/>
    </xf>
    <xf numFmtId="0" fontId="44" fillId="0" borderId="16" xfId="5" applyBorder="1">
      <alignment vertical="center"/>
    </xf>
    <xf numFmtId="0" fontId="70" fillId="0" borderId="13" xfId="5" applyFont="1" applyBorder="1" applyAlignment="1"/>
    <xf numFmtId="0" fontId="44" fillId="0" borderId="17" xfId="5" applyBorder="1">
      <alignment vertical="center"/>
    </xf>
    <xf numFmtId="0" fontId="44" fillId="0" borderId="33" xfId="5" applyBorder="1">
      <alignment vertical="center"/>
    </xf>
    <xf numFmtId="0" fontId="44" fillId="0" borderId="112" xfId="5" applyBorder="1" applyAlignment="1">
      <alignment horizontal="center" vertical="center"/>
    </xf>
    <xf numFmtId="0" fontId="44" fillId="0" borderId="111" xfId="5" applyBorder="1" applyAlignment="1">
      <alignment horizontal="left" vertical="center"/>
    </xf>
    <xf numFmtId="0" fontId="70" fillId="0" borderId="45" xfId="5" applyFont="1" applyBorder="1">
      <alignment vertical="center"/>
    </xf>
    <xf numFmtId="0" fontId="70" fillId="0" borderId="25" xfId="5" applyFont="1" applyBorder="1">
      <alignment vertical="center"/>
    </xf>
    <xf numFmtId="0" fontId="70" fillId="0" borderId="0" xfId="5" applyFont="1">
      <alignment vertical="center"/>
    </xf>
    <xf numFmtId="0" fontId="44" fillId="0" borderId="20" xfId="5" applyBorder="1">
      <alignment vertical="center"/>
    </xf>
    <xf numFmtId="0" fontId="44" fillId="0" borderId="120" xfId="5" applyBorder="1">
      <alignment vertical="center"/>
    </xf>
    <xf numFmtId="0" fontId="44" fillId="0" borderId="121" xfId="5" applyBorder="1">
      <alignment vertical="center"/>
    </xf>
    <xf numFmtId="0" fontId="74" fillId="0" borderId="0" xfId="5" applyFont="1" applyAlignment="1">
      <alignment vertical="top"/>
    </xf>
    <xf numFmtId="0" fontId="44" fillId="0" borderId="0" xfId="5" applyAlignment="1">
      <alignment vertical="top"/>
    </xf>
    <xf numFmtId="0" fontId="44" fillId="0" borderId="113" xfId="5" applyBorder="1">
      <alignment vertical="center"/>
    </xf>
    <xf numFmtId="0" fontId="44" fillId="0" borderId="123" xfId="5" applyBorder="1">
      <alignment vertical="center"/>
    </xf>
    <xf numFmtId="0" fontId="70" fillId="0" borderId="0" xfId="5" applyFont="1" applyAlignment="1">
      <alignment horizontal="center"/>
    </xf>
    <xf numFmtId="0" fontId="70" fillId="0" borderId="0" xfId="5" applyFont="1" applyAlignment="1">
      <alignment vertical="top"/>
    </xf>
    <xf numFmtId="0" fontId="44" fillId="0" borderId="124" xfId="5" applyBorder="1">
      <alignment vertical="center"/>
    </xf>
    <xf numFmtId="0" fontId="70" fillId="0" borderId="0" xfId="5" applyFont="1" applyAlignment="1">
      <alignment horizontal="center" vertical="top"/>
    </xf>
    <xf numFmtId="0" fontId="44" fillId="0" borderId="125" xfId="5" applyBorder="1">
      <alignment vertical="center"/>
    </xf>
    <xf numFmtId="0" fontId="75" fillId="0" borderId="0" xfId="5" applyFont="1" applyAlignment="1"/>
    <xf numFmtId="0" fontId="44" fillId="0" borderId="141" xfId="5" applyBorder="1">
      <alignment vertical="center"/>
    </xf>
    <xf numFmtId="0" fontId="53" fillId="0" borderId="13" xfId="5" applyFont="1" applyBorder="1" applyAlignment="1">
      <alignment horizontal="center" vertical="center"/>
    </xf>
    <xf numFmtId="0" fontId="69" fillId="0" borderId="0" xfId="5" applyFont="1">
      <alignment vertical="center"/>
    </xf>
    <xf numFmtId="0" fontId="75" fillId="0" borderId="0" xfId="0" applyFont="1">
      <alignment vertical="center"/>
    </xf>
    <xf numFmtId="0" fontId="82" fillId="0" borderId="0" xfId="5" applyFont="1">
      <alignment vertical="center"/>
    </xf>
    <xf numFmtId="0" fontId="42" fillId="0" borderId="0" xfId="5" applyFont="1">
      <alignment vertical="center"/>
    </xf>
    <xf numFmtId="0" fontId="4" fillId="0" borderId="0" xfId="3" applyFont="1">
      <alignment vertical="center"/>
    </xf>
    <xf numFmtId="0" fontId="44" fillId="0" borderId="0" xfId="5" applyAlignment="1">
      <alignment horizontal="center" vertical="center"/>
    </xf>
    <xf numFmtId="0" fontId="44" fillId="0" borderId="0" xfId="5" applyAlignment="1">
      <alignment vertical="center" wrapText="1"/>
    </xf>
    <xf numFmtId="0" fontId="3" fillId="0" borderId="0" xfId="3" applyFont="1">
      <alignment vertical="center"/>
    </xf>
    <xf numFmtId="0" fontId="2" fillId="0" borderId="0" xfId="3" applyFont="1">
      <alignment vertical="center"/>
    </xf>
    <xf numFmtId="0" fontId="71" fillId="0" borderId="122" xfId="5" applyFont="1" applyBorder="1">
      <alignment vertical="center"/>
    </xf>
    <xf numFmtId="0" fontId="53" fillId="0" borderId="0" xfId="5" applyFont="1">
      <alignment vertical="center"/>
    </xf>
    <xf numFmtId="0" fontId="14" fillId="3" borderId="0" xfId="0" applyFont="1" applyFill="1" applyAlignment="1">
      <alignment horizontal="center" vertical="center"/>
    </xf>
    <xf numFmtId="0" fontId="61" fillId="3" borderId="0" xfId="1" applyFont="1" applyFill="1">
      <alignment vertical="center"/>
    </xf>
    <xf numFmtId="0" fontId="90" fillId="3" borderId="0" xfId="1" applyFont="1" applyFill="1">
      <alignment vertical="center"/>
    </xf>
    <xf numFmtId="0" fontId="14" fillId="0" borderId="0" xfId="0" applyFont="1">
      <alignment vertical="center"/>
    </xf>
    <xf numFmtId="0" fontId="44" fillId="3" borderId="0" xfId="5" applyFill="1">
      <alignment vertical="center"/>
    </xf>
    <xf numFmtId="0" fontId="40" fillId="3" borderId="0" xfId="0" applyFont="1" applyFill="1">
      <alignment vertical="center"/>
    </xf>
    <xf numFmtId="0" fontId="72" fillId="3" borderId="0" xfId="5" applyFont="1" applyFill="1">
      <alignment vertical="center"/>
    </xf>
    <xf numFmtId="0" fontId="41" fillId="3" borderId="0" xfId="0" applyFont="1" applyFill="1">
      <alignment vertical="center"/>
    </xf>
    <xf numFmtId="0" fontId="69" fillId="3" borderId="0" xfId="5" applyFont="1" applyFill="1">
      <alignment vertical="center"/>
    </xf>
    <xf numFmtId="0" fontId="44" fillId="3" borderId="7" xfId="5" applyFill="1" applyBorder="1">
      <alignment vertical="center"/>
    </xf>
    <xf numFmtId="0" fontId="72" fillId="3" borderId="7" xfId="5" applyFont="1" applyFill="1" applyBorder="1" applyAlignment="1">
      <alignment vertical="center" textRotation="255"/>
    </xf>
    <xf numFmtId="0" fontId="72" fillId="3" borderId="7" xfId="5" applyFont="1" applyFill="1" applyBorder="1">
      <alignment vertical="center"/>
    </xf>
    <xf numFmtId="0" fontId="75" fillId="3" borderId="0" xfId="5" applyFont="1" applyFill="1" applyAlignment="1">
      <alignment horizontal="center" vertical="center"/>
    </xf>
    <xf numFmtId="0" fontId="73" fillId="3" borderId="0" xfId="5" applyFont="1" applyFill="1" applyAlignment="1">
      <alignment horizontal="center" vertical="center" wrapText="1"/>
    </xf>
    <xf numFmtId="0" fontId="75" fillId="3" borderId="0" xfId="5" applyFont="1" applyFill="1" applyAlignment="1"/>
    <xf numFmtId="0" fontId="73" fillId="3" borderId="0" xfId="5" applyFont="1" applyFill="1" applyAlignment="1">
      <alignment horizontal="center" vertical="center" textRotation="255"/>
    </xf>
    <xf numFmtId="0" fontId="75" fillId="3" borderId="0" xfId="5" applyFont="1" applyFill="1" applyAlignment="1">
      <alignment horizontal="right"/>
    </xf>
    <xf numFmtId="0" fontId="75" fillId="3" borderId="0" xfId="5" applyFont="1" applyFill="1" applyAlignment="1">
      <alignment horizontal="center" vertical="center" wrapText="1"/>
    </xf>
    <xf numFmtId="0" fontId="71" fillId="3" borderId="0" xfId="5" applyFont="1" applyFill="1">
      <alignment vertical="center"/>
    </xf>
    <xf numFmtId="0" fontId="77" fillId="3" borderId="137" xfId="5" applyFont="1" applyFill="1" applyBorder="1">
      <alignment vertical="center"/>
    </xf>
    <xf numFmtId="0" fontId="44" fillId="3" borderId="137" xfId="5" applyFill="1" applyBorder="1">
      <alignment vertical="center"/>
    </xf>
    <xf numFmtId="0" fontId="44" fillId="3" borderId="16" xfId="5" applyFill="1" applyBorder="1">
      <alignment vertical="center"/>
    </xf>
    <xf numFmtId="0" fontId="44" fillId="3" borderId="25" xfId="5" applyFill="1" applyBorder="1">
      <alignment vertical="center"/>
    </xf>
    <xf numFmtId="0" fontId="44" fillId="3" borderId="13" xfId="5" applyFill="1" applyBorder="1">
      <alignment vertical="center"/>
    </xf>
    <xf numFmtId="0" fontId="44" fillId="3" borderId="32" xfId="5" applyFill="1" applyBorder="1">
      <alignment vertical="center"/>
    </xf>
    <xf numFmtId="0" fontId="73" fillId="3" borderId="10" xfId="5" applyFont="1" applyFill="1" applyBorder="1">
      <alignment vertical="center"/>
    </xf>
    <xf numFmtId="0" fontId="73" fillId="3" borderId="0" xfId="5" applyFont="1" applyFill="1">
      <alignment vertical="center"/>
    </xf>
    <xf numFmtId="0" fontId="83" fillId="3" borderId="0" xfId="5" applyFont="1" applyFill="1">
      <alignment vertical="center"/>
    </xf>
    <xf numFmtId="0" fontId="73" fillId="3" borderId="0" xfId="5" applyFont="1" applyFill="1" applyAlignment="1">
      <alignment horizontal="center" vertical="center"/>
    </xf>
    <xf numFmtId="0" fontId="82" fillId="3" borderId="0" xfId="5" applyFont="1" applyFill="1">
      <alignment vertical="center"/>
    </xf>
    <xf numFmtId="0" fontId="70" fillId="3" borderId="0" xfId="5" applyFont="1" applyFill="1">
      <alignment vertical="center"/>
    </xf>
    <xf numFmtId="0" fontId="77" fillId="3" borderId="0" xfId="5" applyFont="1" applyFill="1">
      <alignment vertical="center"/>
    </xf>
    <xf numFmtId="0" fontId="92" fillId="3" borderId="0" xfId="5" applyFont="1" applyFill="1">
      <alignment vertical="center"/>
    </xf>
    <xf numFmtId="0" fontId="35" fillId="3" borderId="0" xfId="0" applyFont="1" applyFill="1" applyAlignment="1">
      <alignment horizontal="center" vertical="center"/>
    </xf>
    <xf numFmtId="0" fontId="34" fillId="3" borderId="22"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23" xfId="0" applyFont="1" applyFill="1" applyBorder="1" applyAlignment="1">
      <alignment horizontal="center" vertical="center"/>
    </xf>
    <xf numFmtId="0" fontId="34" fillId="3" borderId="19" xfId="0" applyFont="1" applyFill="1" applyBorder="1" applyAlignment="1">
      <alignment horizontal="center" vertical="center"/>
    </xf>
    <xf numFmtId="0" fontId="34" fillId="3" borderId="0" xfId="0" applyFont="1" applyFill="1" applyAlignment="1">
      <alignment horizontal="center" vertical="center"/>
    </xf>
    <xf numFmtId="0" fontId="34" fillId="3" borderId="16" xfId="0" applyFont="1" applyFill="1" applyBorder="1" applyAlignment="1">
      <alignment horizontal="center" vertical="center"/>
    </xf>
    <xf numFmtId="0" fontId="34" fillId="3" borderId="20"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7" xfId="0" applyFont="1" applyFill="1" applyBorder="1" applyAlignment="1">
      <alignment horizontal="center" vertical="center"/>
    </xf>
    <xf numFmtId="0" fontId="14" fillId="3" borderId="0" xfId="0" applyFont="1" applyFill="1" applyAlignment="1">
      <alignment vertical="center" wrapText="1"/>
    </xf>
    <xf numFmtId="0" fontId="14" fillId="3" borderId="0" xfId="0" applyFont="1" applyFill="1">
      <alignment vertical="center"/>
    </xf>
    <xf numFmtId="0" fontId="84" fillId="3" borderId="0" xfId="0" applyFont="1" applyFill="1" applyAlignment="1">
      <alignment vertical="center" shrinkToFit="1"/>
    </xf>
    <xf numFmtId="0" fontId="29" fillId="2" borderId="18"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15"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24" xfId="0" applyFont="1" applyFill="1" applyBorder="1" applyAlignment="1">
      <alignment horizontal="center" vertical="center"/>
    </xf>
    <xf numFmtId="0" fontId="0" fillId="4" borderId="22" xfId="0" applyFill="1" applyBorder="1" applyAlignment="1">
      <alignment horizontal="center" vertical="center"/>
    </xf>
    <xf numFmtId="0" fontId="0" fillId="4" borderId="10" xfId="0" applyFill="1" applyBorder="1" applyAlignment="1">
      <alignment horizontal="center" vertical="center"/>
    </xf>
    <xf numFmtId="0" fontId="0" fillId="4" borderId="23" xfId="0" applyFill="1" applyBorder="1" applyAlignment="1">
      <alignment horizontal="center" vertical="center"/>
    </xf>
    <xf numFmtId="0" fontId="0" fillId="4" borderId="19" xfId="0" applyFill="1" applyBorder="1" applyAlignment="1">
      <alignment horizontal="center" vertical="center"/>
    </xf>
    <xf numFmtId="0" fontId="0" fillId="4" borderId="0" xfId="0" applyFill="1" applyAlignment="1">
      <alignment horizontal="center" vertical="center"/>
    </xf>
    <xf numFmtId="0" fontId="0" fillId="4" borderId="16" xfId="0" applyFill="1" applyBorder="1" applyAlignment="1">
      <alignment horizontal="center" vertical="center"/>
    </xf>
    <xf numFmtId="0" fontId="0" fillId="4" borderId="22"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0" xfId="0" applyFill="1" applyAlignment="1">
      <alignment horizontal="center" vertical="center" wrapText="1"/>
    </xf>
    <xf numFmtId="0" fontId="0" fillId="4" borderId="16"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9" xfId="0" applyFill="1" applyBorder="1">
      <alignment vertical="center"/>
    </xf>
    <xf numFmtId="0" fontId="0" fillId="4" borderId="10" xfId="0" applyFill="1" applyBorder="1">
      <alignment vertical="center"/>
    </xf>
    <xf numFmtId="0" fontId="0" fillId="4" borderId="23" xfId="0" applyFill="1" applyBorder="1">
      <alignment vertical="center"/>
    </xf>
    <xf numFmtId="0" fontId="0" fillId="4" borderId="12" xfId="0" applyFill="1" applyBorder="1">
      <alignment vertical="center"/>
    </xf>
    <xf numFmtId="0" fontId="0" fillId="4" borderId="13" xfId="0" applyFill="1" applyBorder="1">
      <alignment vertical="center"/>
    </xf>
    <xf numFmtId="0" fontId="0" fillId="4" borderId="17" xfId="0" applyFill="1" applyBorder="1">
      <alignment vertical="center"/>
    </xf>
    <xf numFmtId="0" fontId="44" fillId="0" borderId="9" xfId="0" applyFont="1" applyBorder="1">
      <alignment vertical="center"/>
    </xf>
    <xf numFmtId="0" fontId="44" fillId="0" borderId="10" xfId="0" applyFont="1" applyBorder="1">
      <alignment vertical="center"/>
    </xf>
    <xf numFmtId="0" fontId="44" fillId="0" borderId="23" xfId="0" applyFont="1" applyBorder="1">
      <alignment vertical="center"/>
    </xf>
    <xf numFmtId="0" fontId="44" fillId="0" borderId="12" xfId="0" applyFont="1" applyBorder="1">
      <alignment vertical="center"/>
    </xf>
    <xf numFmtId="0" fontId="44" fillId="0" borderId="13" xfId="0" applyFont="1" applyBorder="1">
      <alignment vertical="center"/>
    </xf>
    <xf numFmtId="0" fontId="44" fillId="0" borderId="17" xfId="0" applyFont="1" applyBorder="1">
      <alignment vertical="center"/>
    </xf>
    <xf numFmtId="0" fontId="44" fillId="0" borderId="22" xfId="0" applyFont="1" applyBorder="1" applyAlignment="1">
      <alignment horizontal="center" vertical="center"/>
    </xf>
    <xf numFmtId="0" fontId="44" fillId="0" borderId="10" xfId="0" applyFont="1" applyBorder="1" applyAlignment="1">
      <alignment horizontal="center" vertical="center"/>
    </xf>
    <xf numFmtId="0" fontId="44" fillId="0" borderId="23" xfId="0" applyFont="1" applyBorder="1" applyAlignment="1">
      <alignment horizontal="center" vertical="center"/>
    </xf>
    <xf numFmtId="0" fontId="44" fillId="0" borderId="19"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22"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0" xfId="0" applyFont="1" applyAlignment="1">
      <alignment horizontal="center" vertical="center" wrapText="1"/>
    </xf>
    <xf numFmtId="0" fontId="44" fillId="0" borderId="16" xfId="0" applyFont="1" applyBorder="1" applyAlignment="1">
      <alignment horizontal="center" vertical="center" wrapText="1"/>
    </xf>
    <xf numFmtId="0" fontId="13" fillId="3" borderId="0" xfId="0" applyFont="1" applyFill="1" applyAlignment="1">
      <alignment horizontal="right" vertical="center"/>
    </xf>
    <xf numFmtId="0" fontId="32" fillId="3" borderId="0" xfId="0" applyFont="1" applyFill="1">
      <alignment vertical="center"/>
    </xf>
    <xf numFmtId="0" fontId="84" fillId="3" borderId="0" xfId="0" applyFont="1" applyFill="1" applyAlignment="1">
      <alignment horizontal="right" vertical="center"/>
    </xf>
    <xf numFmtId="0" fontId="0" fillId="4" borderId="18" xfId="0" applyFill="1" applyBorder="1" applyAlignment="1">
      <alignment horizontal="center"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4" borderId="20" xfId="0" applyFill="1" applyBorder="1" applyAlignment="1">
      <alignment horizontal="center" vertical="center"/>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44" fillId="0" borderId="60" xfId="0" applyFont="1" applyBorder="1">
      <alignment vertical="center"/>
    </xf>
    <xf numFmtId="0" fontId="44" fillId="0" borderId="61" xfId="0" applyFont="1" applyBorder="1">
      <alignment vertical="center"/>
    </xf>
    <xf numFmtId="0" fontId="44" fillId="0" borderId="62" xfId="0" applyFont="1" applyBorder="1">
      <alignment vertical="center"/>
    </xf>
    <xf numFmtId="0" fontId="13" fillId="3" borderId="0" xfId="0" applyFont="1" applyFill="1" applyAlignment="1">
      <alignment vertical="center" wrapText="1"/>
    </xf>
    <xf numFmtId="0" fontId="0" fillId="4" borderId="60" xfId="0" applyFill="1" applyBorder="1">
      <alignment vertical="center"/>
    </xf>
    <xf numFmtId="0" fontId="0" fillId="4" borderId="61" xfId="0" applyFill="1" applyBorder="1">
      <alignment vertical="center"/>
    </xf>
    <xf numFmtId="0" fontId="0" fillId="4" borderId="62" xfId="0" applyFill="1" applyBorder="1">
      <alignment vertical="center"/>
    </xf>
    <xf numFmtId="0" fontId="44" fillId="0" borderId="63" xfId="0" applyFont="1" applyBorder="1">
      <alignment vertical="center"/>
    </xf>
    <xf numFmtId="0" fontId="44" fillId="0" borderId="64" xfId="0" applyFont="1" applyBorder="1">
      <alignment vertical="center"/>
    </xf>
    <xf numFmtId="0" fontId="44" fillId="0" borderId="65" xfId="0" applyFont="1" applyBorder="1">
      <alignment vertical="center"/>
    </xf>
    <xf numFmtId="0" fontId="44" fillId="0" borderId="21" xfId="0" applyFont="1" applyBorder="1" applyAlignment="1">
      <alignment horizontal="center" vertical="center"/>
    </xf>
    <xf numFmtId="0" fontId="44" fillId="0" borderId="7" xfId="0" applyFont="1" applyBorder="1" applyAlignment="1">
      <alignment horizontal="center" vertical="center"/>
    </xf>
    <xf numFmtId="0" fontId="44" fillId="0" borderId="24" xfId="0" applyFont="1" applyBorder="1" applyAlignment="1">
      <alignment horizontal="center" vertical="center"/>
    </xf>
    <xf numFmtId="0" fontId="44" fillId="0" borderId="21"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24" xfId="0" applyFont="1" applyBorder="1" applyAlignment="1">
      <alignment horizontal="center" vertical="center" wrapText="1"/>
    </xf>
    <xf numFmtId="0" fontId="68" fillId="0" borderId="0" xfId="0" applyFont="1" applyAlignment="1">
      <alignment vertical="center" wrapText="1"/>
    </xf>
    <xf numFmtId="0" fontId="30" fillId="3" borderId="0" xfId="0" applyFont="1" applyFill="1" applyAlignment="1">
      <alignment horizontal="center" vertical="center"/>
    </xf>
    <xf numFmtId="0" fontId="33" fillId="3" borderId="0" xfId="0" applyFont="1" applyFill="1" applyAlignment="1">
      <alignment horizontal="center" vertical="center"/>
    </xf>
    <xf numFmtId="0" fontId="0" fillId="4" borderId="2"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7" xfId="0" applyFill="1" applyBorder="1" applyAlignment="1">
      <alignment horizontal="center" vertical="center" wrapText="1"/>
    </xf>
    <xf numFmtId="0" fontId="29" fillId="2" borderId="3" xfId="0" applyFont="1" applyFill="1" applyBorder="1" applyAlignment="1">
      <alignment horizontal="center" vertical="center"/>
    </xf>
    <xf numFmtId="0" fontId="29" fillId="2" borderId="8" xfId="0" applyFont="1" applyFill="1" applyBorder="1" applyAlignment="1">
      <alignment horizontal="center" vertical="center"/>
    </xf>
    <xf numFmtId="0" fontId="0" fillId="4" borderId="15" xfId="0" applyFill="1" applyBorder="1" applyAlignment="1">
      <alignment horizontal="center" vertical="center"/>
    </xf>
    <xf numFmtId="0" fontId="0" fillId="4" borderId="17" xfId="0" applyFill="1" applyBorder="1" applyAlignment="1">
      <alignment horizontal="center" vertical="center"/>
    </xf>
    <xf numFmtId="0" fontId="29" fillId="2" borderId="1" xfId="0" applyFont="1" applyFill="1" applyBorder="1" applyAlignment="1">
      <alignment horizontal="center" vertical="center"/>
    </xf>
    <xf numFmtId="0" fontId="29" fillId="2" borderId="6" xfId="0" applyFont="1" applyFill="1" applyBorder="1" applyAlignment="1">
      <alignment horizontal="center" vertical="center"/>
    </xf>
    <xf numFmtId="0" fontId="0" fillId="4" borderId="4" xfId="0" applyFill="1" applyBorder="1" applyAlignment="1">
      <alignment vertical="center" wrapText="1"/>
    </xf>
    <xf numFmtId="0" fontId="0" fillId="4" borderId="0" xfId="0" applyFill="1" applyAlignment="1">
      <alignment vertical="center" wrapText="1"/>
    </xf>
    <xf numFmtId="0" fontId="0" fillId="4" borderId="16" xfId="0" applyFill="1" applyBorder="1" applyAlignment="1">
      <alignment vertical="center" wrapText="1"/>
    </xf>
    <xf numFmtId="0" fontId="44" fillId="0" borderId="11" xfId="0" applyFont="1" applyBorder="1" applyAlignment="1">
      <alignment horizontal="center" vertical="center" wrapText="1"/>
    </xf>
    <xf numFmtId="0" fontId="44" fillId="0" borderId="5" xfId="0" applyFont="1" applyBorder="1" applyAlignment="1">
      <alignment horizontal="center" vertical="center" wrapText="1"/>
    </xf>
    <xf numFmtId="0" fontId="44" fillId="0" borderId="8" xfId="0" applyFont="1" applyBorder="1" applyAlignment="1">
      <alignment horizontal="center" vertical="center" wrapText="1"/>
    </xf>
    <xf numFmtId="0" fontId="36" fillId="3" borderId="51"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36" fillId="3" borderId="52" xfId="0" applyFont="1" applyFill="1" applyBorder="1" applyAlignment="1">
      <alignment horizontal="center" vertical="center" wrapText="1"/>
    </xf>
    <xf numFmtId="0" fontId="36" fillId="3" borderId="13" xfId="0" applyFont="1" applyFill="1" applyBorder="1" applyAlignment="1">
      <alignment horizontal="center" vertical="center" wrapText="1"/>
    </xf>
    <xf numFmtId="0" fontId="36" fillId="3" borderId="14" xfId="0" applyFont="1" applyFill="1" applyBorder="1" applyAlignment="1">
      <alignment horizontal="center" vertical="center" wrapText="1"/>
    </xf>
    <xf numFmtId="0" fontId="18" fillId="0" borderId="35" xfId="0" applyFont="1" applyBorder="1" applyAlignment="1">
      <alignment horizontal="left" vertical="center" indent="1"/>
    </xf>
    <xf numFmtId="0" fontId="18" fillId="0" borderId="36" xfId="0" applyFont="1" applyBorder="1" applyAlignment="1">
      <alignment horizontal="left" vertical="center" indent="1"/>
    </xf>
    <xf numFmtId="0" fontId="18" fillId="0" borderId="50" xfId="0" applyFont="1" applyBorder="1" applyAlignment="1">
      <alignment horizontal="left" vertical="center" indent="1"/>
    </xf>
    <xf numFmtId="0" fontId="18" fillId="0" borderId="53" xfId="0" applyFont="1" applyBorder="1" applyAlignment="1">
      <alignment horizontal="left" vertical="center" indent="1"/>
    </xf>
    <xf numFmtId="0" fontId="18" fillId="0" borderId="41" xfId="0" applyFont="1" applyBorder="1" applyAlignment="1">
      <alignment horizontal="left" vertical="center" indent="1"/>
    </xf>
    <xf numFmtId="0" fontId="18" fillId="0" borderId="43" xfId="0" applyFont="1" applyBorder="1" applyAlignment="1">
      <alignment horizontal="left" vertical="center" indent="1"/>
    </xf>
    <xf numFmtId="0" fontId="18" fillId="5" borderId="46" xfId="0" applyFont="1" applyFill="1" applyBorder="1" applyAlignment="1" applyProtection="1">
      <alignment horizontal="center" vertical="center" wrapText="1"/>
      <protection locked="0"/>
    </xf>
    <xf numFmtId="0" fontId="18" fillId="5" borderId="36" xfId="0" applyFont="1" applyFill="1" applyBorder="1" applyAlignment="1" applyProtection="1">
      <alignment horizontal="center" vertical="center" wrapText="1"/>
      <protection locked="0"/>
    </xf>
    <xf numFmtId="0" fontId="18" fillId="5" borderId="37" xfId="0" applyFont="1" applyFill="1" applyBorder="1" applyAlignment="1" applyProtection="1">
      <alignment horizontal="center" vertical="center" wrapText="1"/>
      <protection locked="0"/>
    </xf>
    <xf numFmtId="0" fontId="18" fillId="5" borderId="42" xfId="0" applyFont="1" applyFill="1" applyBorder="1" applyAlignment="1" applyProtection="1">
      <alignment horizontal="center" vertical="center" wrapText="1"/>
      <protection locked="0"/>
    </xf>
    <xf numFmtId="0" fontId="18" fillId="5" borderId="41" xfId="0" applyFont="1" applyFill="1" applyBorder="1" applyAlignment="1" applyProtection="1">
      <alignment horizontal="center" vertical="center" wrapText="1"/>
      <protection locked="0"/>
    </xf>
    <xf numFmtId="0" fontId="18" fillId="5" borderId="49" xfId="0" applyFont="1" applyFill="1" applyBorder="1" applyAlignment="1" applyProtection="1">
      <alignment horizontal="center" vertical="center" wrapText="1"/>
      <protection locked="0"/>
    </xf>
    <xf numFmtId="0" fontId="18" fillId="0" borderId="38" xfId="0" applyFont="1" applyBorder="1" applyAlignment="1">
      <alignment horizontal="left" vertical="center" wrapText="1" indent="1"/>
    </xf>
    <xf numFmtId="0" fontId="18" fillId="0" borderId="36" xfId="0" applyFont="1" applyBorder="1" applyAlignment="1">
      <alignment horizontal="left" vertical="center" wrapText="1" indent="1"/>
    </xf>
    <xf numFmtId="0" fontId="18" fillId="0" borderId="50" xfId="0" applyFont="1" applyBorder="1" applyAlignment="1">
      <alignment horizontal="left" vertical="center" wrapText="1" indent="1"/>
    </xf>
    <xf numFmtId="0" fontId="18" fillId="0" borderId="40" xfId="0" applyFont="1" applyBorder="1" applyAlignment="1">
      <alignment horizontal="left" vertical="center" wrapText="1" indent="1"/>
    </xf>
    <xf numFmtId="0" fontId="18" fillId="0" borderId="41" xfId="0" applyFont="1" applyBorder="1" applyAlignment="1">
      <alignment horizontal="left" vertical="center" wrapText="1" indent="1"/>
    </xf>
    <xf numFmtId="0" fontId="18" fillId="0" borderId="43" xfId="0" applyFont="1" applyBorder="1" applyAlignment="1">
      <alignment horizontal="left" vertical="center" wrapText="1" indent="1"/>
    </xf>
    <xf numFmtId="0" fontId="36" fillId="3" borderId="15"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18" fillId="0" borderId="26" xfId="0" applyFont="1" applyBorder="1" applyAlignment="1">
      <alignment horizontal="left" vertical="center" wrapText="1" indent="1"/>
    </xf>
    <xf numFmtId="0" fontId="18" fillId="0" borderId="25" xfId="0" applyFont="1" applyBorder="1" applyAlignment="1">
      <alignment horizontal="left" vertical="center" wrapText="1" indent="1"/>
    </xf>
    <xf numFmtId="0" fontId="18" fillId="0" borderId="45" xfId="0" applyFont="1" applyBorder="1" applyAlignment="1">
      <alignment horizontal="left" vertical="center" wrapText="1" indent="1"/>
    </xf>
    <xf numFmtId="0" fontId="67" fillId="0" borderId="0" xfId="0" applyFont="1" applyAlignment="1">
      <alignment vertical="center" wrapText="1"/>
    </xf>
    <xf numFmtId="0" fontId="17" fillId="3" borderId="0" xfId="0" applyFont="1" applyFill="1" applyAlignment="1">
      <alignment horizontal="right" vertical="center"/>
    </xf>
    <xf numFmtId="0" fontId="18" fillId="5" borderId="0" xfId="0" applyFont="1" applyFill="1" applyAlignment="1" applyProtection="1">
      <alignment horizontal="left" vertical="center" indent="1"/>
      <protection locked="0"/>
    </xf>
    <xf numFmtId="0" fontId="18" fillId="5" borderId="13" xfId="0" applyFont="1" applyFill="1" applyBorder="1" applyAlignment="1" applyProtection="1">
      <alignment horizontal="left" vertical="center" indent="1"/>
      <protection locked="0"/>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85" fillId="5" borderId="0" xfId="7" applyFill="1" applyAlignment="1" applyProtection="1">
      <alignment horizontal="left" vertical="center" indent="1"/>
      <protection locked="0"/>
    </xf>
    <xf numFmtId="0" fontId="18" fillId="0" borderId="54" xfId="0" applyFont="1" applyBorder="1" applyAlignment="1">
      <alignment horizontal="left" vertical="center" indent="1"/>
    </xf>
    <xf numFmtId="0" fontId="18" fillId="0" borderId="55" xfId="0" applyFont="1" applyBorder="1" applyAlignment="1">
      <alignment horizontal="left" vertical="center" indent="1"/>
    </xf>
    <xf numFmtId="0" fontId="18" fillId="0" borderId="56" xfId="0" applyFont="1" applyBorder="1" applyAlignment="1">
      <alignment horizontal="left" vertical="center" indent="1"/>
    </xf>
    <xf numFmtId="0" fontId="18" fillId="0" borderId="59" xfId="0" applyFont="1" applyBorder="1" applyAlignment="1">
      <alignment horizontal="left" vertical="center" wrapText="1" indent="1"/>
    </xf>
    <xf numFmtId="0" fontId="18" fillId="0" borderId="55" xfId="0" applyFont="1" applyBorder="1" applyAlignment="1">
      <alignment horizontal="left" vertical="center" wrapText="1" indent="1"/>
    </xf>
    <xf numFmtId="0" fontId="18" fillId="0" borderId="56" xfId="0" applyFont="1" applyBorder="1" applyAlignment="1">
      <alignment horizontal="left" vertical="center" wrapText="1" indent="1"/>
    </xf>
    <xf numFmtId="0" fontId="18" fillId="5" borderId="57" xfId="0" applyFont="1" applyFill="1" applyBorder="1" applyAlignment="1" applyProtection="1">
      <alignment horizontal="center" vertical="center" wrapText="1"/>
      <protection locked="0"/>
    </xf>
    <xf numFmtId="0" fontId="18" fillId="5" borderId="55" xfId="0" applyFont="1" applyFill="1" applyBorder="1" applyAlignment="1" applyProtection="1">
      <alignment horizontal="center" vertical="center" wrapText="1"/>
      <protection locked="0"/>
    </xf>
    <xf numFmtId="0" fontId="18" fillId="5" borderId="58" xfId="0" applyFont="1" applyFill="1" applyBorder="1" applyAlignment="1" applyProtection="1">
      <alignment horizontal="center" vertical="center" wrapText="1"/>
      <protection locked="0"/>
    </xf>
    <xf numFmtId="0" fontId="18" fillId="0" borderId="0" xfId="0" applyFont="1" applyAlignment="1" applyProtection="1">
      <alignment horizontal="left" vertical="center" indent="1"/>
      <protection locked="0"/>
    </xf>
    <xf numFmtId="0" fontId="18" fillId="0" borderId="13" xfId="0" applyFont="1" applyBorder="1" applyAlignment="1" applyProtection="1">
      <alignment horizontal="left" vertical="center" indent="1"/>
      <protection locked="0"/>
    </xf>
    <xf numFmtId="0" fontId="15" fillId="0" borderId="0" xfId="0" applyFont="1" applyAlignment="1" applyProtection="1">
      <alignment horizontal="center" vertical="center"/>
      <protection locked="0"/>
    </xf>
    <xf numFmtId="0" fontId="11" fillId="3" borderId="0" xfId="0" applyFont="1" applyFill="1" applyAlignment="1">
      <alignment horizontal="center" vertical="center" wrapText="1"/>
    </xf>
    <xf numFmtId="0" fontId="11" fillId="3" borderId="0" xfId="0" applyFont="1" applyFill="1" applyAlignment="1">
      <alignment horizontal="center" vertical="center"/>
    </xf>
    <xf numFmtId="0" fontId="20" fillId="3" borderId="0" xfId="0" applyFont="1" applyFill="1" applyAlignment="1">
      <alignment horizontal="center" vertical="center"/>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0" xfId="0" applyFont="1" applyFill="1" applyAlignment="1">
      <alignment horizontal="center" vertical="center"/>
    </xf>
    <xf numFmtId="0" fontId="18" fillId="3" borderId="16"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24" xfId="0" applyFont="1" applyFill="1" applyBorder="1" applyAlignment="1">
      <alignment horizontal="center" vertical="center"/>
    </xf>
    <xf numFmtId="0" fontId="21" fillId="0" borderId="99" xfId="0" applyFont="1" applyBorder="1" applyAlignment="1" applyProtection="1">
      <alignment horizontal="left" vertical="center" indent="1" shrinkToFit="1"/>
      <protection locked="0"/>
    </xf>
    <xf numFmtId="0" fontId="21" fillId="0" borderId="100" xfId="0" applyFont="1" applyBorder="1" applyAlignment="1" applyProtection="1">
      <alignment horizontal="left" vertical="center" indent="1" shrinkToFit="1"/>
      <protection locked="0"/>
    </xf>
    <xf numFmtId="0" fontId="23" fillId="5" borderId="66" xfId="0" applyFont="1" applyFill="1" applyBorder="1" applyAlignment="1" applyProtection="1">
      <alignment horizontal="center" vertical="center"/>
      <protection locked="0"/>
    </xf>
    <xf numFmtId="0" fontId="23" fillId="5" borderId="61" xfId="0" applyFont="1" applyFill="1" applyBorder="1" applyAlignment="1" applyProtection="1">
      <alignment horizontal="center" vertical="center"/>
      <protection locked="0"/>
    </xf>
    <xf numFmtId="0" fontId="23" fillId="5" borderId="71" xfId="0" applyFont="1" applyFill="1" applyBorder="1" applyAlignment="1" applyProtection="1">
      <alignment horizontal="center" vertical="center"/>
      <protection locked="0"/>
    </xf>
    <xf numFmtId="0" fontId="23" fillId="5" borderId="97" xfId="0" applyFont="1" applyFill="1" applyBorder="1" applyAlignment="1" applyProtection="1">
      <alignment horizontal="center" vertical="center"/>
      <protection locked="0"/>
    </xf>
    <xf numFmtId="0" fontId="23" fillId="5" borderId="64" xfId="0" applyFont="1" applyFill="1" applyBorder="1" applyAlignment="1" applyProtection="1">
      <alignment horizontal="center" vertical="center"/>
      <protection locked="0"/>
    </xf>
    <xf numFmtId="0" fontId="23" fillId="5" borderId="98" xfId="0" applyFont="1" applyFill="1" applyBorder="1" applyAlignment="1" applyProtection="1">
      <alignment horizontal="center" vertical="center"/>
      <protection locked="0"/>
    </xf>
    <xf numFmtId="0" fontId="11" fillId="3" borderId="0" xfId="0" applyFont="1" applyFill="1">
      <alignment vertical="center"/>
    </xf>
    <xf numFmtId="0" fontId="15" fillId="3" borderId="85" xfId="0" applyFont="1" applyFill="1" applyBorder="1">
      <alignment vertical="center"/>
    </xf>
    <xf numFmtId="0" fontId="15" fillId="3" borderId="88" xfId="0" applyFont="1" applyFill="1" applyBorder="1">
      <alignment vertical="center"/>
    </xf>
    <xf numFmtId="0" fontId="15" fillId="0" borderId="87" xfId="0" applyFont="1" applyBorder="1" applyAlignment="1" applyProtection="1">
      <alignment horizontal="center" vertical="center"/>
      <protection locked="0"/>
    </xf>
    <xf numFmtId="0" fontId="15" fillId="0" borderId="85" xfId="0" applyFont="1" applyBorder="1" applyAlignment="1" applyProtection="1">
      <alignment horizontal="center" vertical="center"/>
      <protection locked="0"/>
    </xf>
    <xf numFmtId="0" fontId="15" fillId="2" borderId="28" xfId="0" applyFont="1" applyFill="1" applyBorder="1" applyAlignment="1">
      <alignment horizontal="center" vertical="center"/>
    </xf>
    <xf numFmtId="0" fontId="15" fillId="2" borderId="29" xfId="0" applyFont="1" applyFill="1" applyBorder="1" applyAlignment="1">
      <alignment horizontal="center" vertical="center"/>
    </xf>
    <xf numFmtId="0" fontId="15" fillId="2" borderId="30" xfId="0" applyFont="1" applyFill="1" applyBorder="1" applyAlignment="1">
      <alignment horizontal="center" vertical="center"/>
    </xf>
    <xf numFmtId="0" fontId="15" fillId="3" borderId="96" xfId="0" applyFont="1" applyFill="1" applyBorder="1" applyAlignment="1">
      <alignment horizontal="center" vertical="center"/>
    </xf>
    <xf numFmtId="0" fontId="15" fillId="3" borderId="48" xfId="0" applyFont="1" applyFill="1" applyBorder="1" applyAlignment="1">
      <alignment horizontal="center" vertical="center"/>
    </xf>
    <xf numFmtId="0" fontId="15" fillId="3" borderId="47" xfId="0" applyFont="1" applyFill="1" applyBorder="1" applyAlignment="1">
      <alignment horizontal="center" vertical="center"/>
    </xf>
    <xf numFmtId="0" fontId="18" fillId="5" borderId="44" xfId="0" applyFont="1" applyFill="1" applyBorder="1" applyAlignment="1" applyProtection="1">
      <alignment horizontal="center" vertical="center" wrapText="1"/>
      <protection locked="0"/>
    </xf>
    <xf numFmtId="0" fontId="18" fillId="5" borderId="39" xfId="0" applyFont="1" applyFill="1" applyBorder="1" applyAlignment="1" applyProtection="1">
      <alignment horizontal="center" vertical="center" wrapText="1"/>
      <protection locked="0"/>
    </xf>
    <xf numFmtId="0" fontId="18" fillId="5" borderId="110" xfId="0" applyFont="1" applyFill="1" applyBorder="1" applyAlignment="1" applyProtection="1">
      <alignment horizontal="center" vertical="center" wrapText="1"/>
      <protection locked="0"/>
    </xf>
    <xf numFmtId="0" fontId="15" fillId="3" borderId="0" xfId="0" applyFont="1" applyFill="1" applyAlignment="1">
      <alignment horizontal="center" vertical="center"/>
    </xf>
    <xf numFmtId="0" fontId="37" fillId="3" borderId="1" xfId="0" applyFont="1" applyFill="1" applyBorder="1" applyAlignment="1">
      <alignment vertical="center" wrapText="1"/>
    </xf>
    <xf numFmtId="0" fontId="37" fillId="3" borderId="2" xfId="0" applyFont="1" applyFill="1" applyBorder="1">
      <alignment vertical="center"/>
    </xf>
    <xf numFmtId="0" fontId="37" fillId="3" borderId="3" xfId="0" applyFont="1" applyFill="1" applyBorder="1">
      <alignment vertical="center"/>
    </xf>
    <xf numFmtId="0" fontId="37" fillId="3" borderId="12" xfId="0" applyFont="1" applyFill="1" applyBorder="1">
      <alignment vertical="center"/>
    </xf>
    <xf numFmtId="0" fontId="37" fillId="3" borderId="13" xfId="0" applyFont="1" applyFill="1" applyBorder="1">
      <alignment vertical="center"/>
    </xf>
    <xf numFmtId="0" fontId="37" fillId="3" borderId="14" xfId="0" applyFont="1" applyFill="1" applyBorder="1">
      <alignment vertical="center"/>
    </xf>
    <xf numFmtId="0" fontId="0" fillId="5" borderId="9" xfId="0" applyFill="1" applyBorder="1" applyAlignment="1">
      <alignment horizontal="left" vertical="center" wrapText="1" indent="1"/>
    </xf>
    <xf numFmtId="0" fontId="0" fillId="5" borderId="10" xfId="0" applyFill="1" applyBorder="1" applyAlignment="1">
      <alignment horizontal="left" vertical="center" wrapText="1" indent="1"/>
    </xf>
    <xf numFmtId="0" fontId="0" fillId="5" borderId="11" xfId="0" applyFill="1" applyBorder="1" applyAlignment="1">
      <alignment horizontal="left" vertical="center" wrapText="1" indent="1"/>
    </xf>
    <xf numFmtId="0" fontId="0" fillId="5" borderId="4" xfId="0" applyFill="1" applyBorder="1" applyAlignment="1">
      <alignment horizontal="left" vertical="center" wrapText="1" indent="1"/>
    </xf>
    <xf numFmtId="0" fontId="0" fillId="5" borderId="0" xfId="0" applyFill="1" applyAlignment="1">
      <alignment horizontal="left" vertical="center" wrapText="1" indent="1"/>
    </xf>
    <xf numFmtId="0" fontId="0" fillId="5" borderId="5" xfId="0" applyFill="1" applyBorder="1" applyAlignment="1">
      <alignment horizontal="left" vertical="center" wrapText="1" indent="1"/>
    </xf>
    <xf numFmtId="0" fontId="0" fillId="5" borderId="6" xfId="0" applyFill="1" applyBorder="1" applyAlignment="1">
      <alignment horizontal="left" vertical="center" wrapText="1" indent="1"/>
    </xf>
    <xf numFmtId="0" fontId="0" fillId="5" borderId="7" xfId="0" applyFill="1" applyBorder="1" applyAlignment="1">
      <alignment horizontal="left" vertical="center" wrapText="1" indent="1"/>
    </xf>
    <xf numFmtId="0" fontId="0" fillId="5" borderId="8" xfId="0" applyFill="1" applyBorder="1" applyAlignment="1">
      <alignment horizontal="left" vertical="center" wrapText="1" indent="1"/>
    </xf>
    <xf numFmtId="0" fontId="15" fillId="5" borderId="72" xfId="0" applyFont="1" applyFill="1" applyBorder="1" applyAlignment="1" applyProtection="1">
      <alignment horizontal="center" vertical="center"/>
      <protection locked="0"/>
    </xf>
    <xf numFmtId="0" fontId="15" fillId="4" borderId="72" xfId="0" applyFont="1" applyFill="1" applyBorder="1" applyAlignment="1">
      <alignment horizontal="center" vertical="center"/>
    </xf>
    <xf numFmtId="0" fontId="15" fillId="4" borderId="74" xfId="0" applyFont="1" applyFill="1" applyBorder="1" applyAlignment="1">
      <alignment horizontal="center" vertical="center"/>
    </xf>
    <xf numFmtId="0" fontId="15" fillId="4" borderId="78" xfId="0" applyFont="1" applyFill="1" applyBorder="1" applyAlignment="1">
      <alignment horizontal="center" vertical="center"/>
    </xf>
    <xf numFmtId="0" fontId="15" fillId="5" borderId="74" xfId="0" applyFont="1" applyFill="1" applyBorder="1" applyAlignment="1" applyProtection="1">
      <alignment horizontal="center" vertical="center"/>
      <protection locked="0"/>
    </xf>
    <xf numFmtId="0" fontId="15" fillId="5" borderId="78" xfId="0" applyFont="1" applyFill="1" applyBorder="1" applyAlignment="1" applyProtection="1">
      <alignment horizontal="center" vertical="center"/>
      <protection locked="0"/>
    </xf>
    <xf numFmtId="0" fontId="15" fillId="4" borderId="73" xfId="0" applyFont="1" applyFill="1" applyBorder="1" applyAlignment="1">
      <alignment horizontal="center" vertical="center"/>
    </xf>
    <xf numFmtId="0" fontId="15" fillId="4" borderId="75" xfId="0" applyFont="1" applyFill="1" applyBorder="1" applyAlignment="1">
      <alignment horizontal="center" vertical="center"/>
    </xf>
    <xf numFmtId="0" fontId="15" fillId="4" borderId="91" xfId="0" applyFont="1" applyFill="1" applyBorder="1" applyAlignment="1">
      <alignment horizontal="center" vertical="center"/>
    </xf>
    <xf numFmtId="0" fontId="21" fillId="5" borderId="83" xfId="0" applyFont="1" applyFill="1" applyBorder="1" applyAlignment="1" applyProtection="1">
      <alignment horizontal="left" vertical="center" indent="1"/>
      <protection locked="0"/>
    </xf>
    <xf numFmtId="0" fontId="21" fillId="5" borderId="74" xfId="0" applyFont="1" applyFill="1" applyBorder="1" applyAlignment="1" applyProtection="1">
      <alignment horizontal="left" vertical="center" indent="1"/>
      <protection locked="0"/>
    </xf>
    <xf numFmtId="0" fontId="21" fillId="5" borderId="95" xfId="0" applyFont="1" applyFill="1" applyBorder="1" applyAlignment="1" applyProtection="1">
      <alignment horizontal="left" vertical="center" indent="1"/>
      <protection locked="0"/>
    </xf>
    <xf numFmtId="0" fontId="21" fillId="5" borderId="78" xfId="0" applyFont="1" applyFill="1" applyBorder="1" applyAlignment="1" applyProtection="1">
      <alignment horizontal="left" vertical="center" indent="1"/>
      <protection locked="0"/>
    </xf>
    <xf numFmtId="0" fontId="21" fillId="4" borderId="72" xfId="0" applyFont="1" applyFill="1" applyBorder="1" applyAlignment="1">
      <alignment horizontal="center" vertical="center" wrapText="1"/>
    </xf>
    <xf numFmtId="0" fontId="21" fillId="4" borderId="74" xfId="0" applyFont="1" applyFill="1" applyBorder="1" applyAlignment="1">
      <alignment horizontal="center" vertical="center" wrapText="1"/>
    </xf>
    <xf numFmtId="0" fontId="21" fillId="4" borderId="78" xfId="0" applyFont="1" applyFill="1" applyBorder="1" applyAlignment="1">
      <alignment horizontal="center" vertical="center" wrapText="1"/>
    </xf>
    <xf numFmtId="0" fontId="24" fillId="3" borderId="72" xfId="0" applyFont="1" applyFill="1" applyBorder="1" applyAlignment="1">
      <alignment horizontal="center" vertical="center" wrapText="1"/>
    </xf>
    <xf numFmtId="0" fontId="24" fillId="5" borderId="74" xfId="0" applyFont="1" applyFill="1" applyBorder="1" applyAlignment="1">
      <alignment horizontal="center" vertical="center" wrapText="1"/>
    </xf>
    <xf numFmtId="0" fontId="24" fillId="5" borderId="75" xfId="0" applyFont="1" applyFill="1" applyBorder="1" applyAlignment="1">
      <alignment horizontal="center" vertical="center" wrapText="1"/>
    </xf>
    <xf numFmtId="0" fontId="24" fillId="5" borderId="78" xfId="0" applyFont="1" applyFill="1" applyBorder="1" applyAlignment="1">
      <alignment horizontal="center" vertical="center" wrapText="1"/>
    </xf>
    <xf numFmtId="0" fontId="24" fillId="5" borderId="91" xfId="0" applyFont="1" applyFill="1" applyBorder="1" applyAlignment="1">
      <alignment horizontal="center" vertical="center" wrapText="1"/>
    </xf>
    <xf numFmtId="0" fontId="21" fillId="5" borderId="92" xfId="0" applyFont="1" applyFill="1" applyBorder="1" applyAlignment="1">
      <alignment horizontal="center" vertical="center" wrapText="1"/>
    </xf>
    <xf numFmtId="0" fontId="21" fillId="5" borderId="8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81" xfId="0" applyFont="1" applyFill="1" applyBorder="1" applyAlignment="1">
      <alignment horizontal="center" vertical="center" wrapText="1"/>
    </xf>
    <xf numFmtId="0" fontId="21" fillId="5" borderId="84" xfId="0" applyFont="1" applyFill="1" applyBorder="1" applyAlignment="1">
      <alignment horizontal="center" vertical="center" wrapText="1"/>
    </xf>
    <xf numFmtId="0" fontId="21" fillId="5" borderId="76" xfId="0" applyFont="1" applyFill="1" applyBorder="1" applyAlignment="1">
      <alignment horizontal="center" vertical="center" wrapText="1"/>
    </xf>
    <xf numFmtId="0" fontId="24" fillId="2" borderId="46" xfId="0" applyFont="1" applyFill="1" applyBorder="1" applyAlignment="1">
      <alignment horizontal="center" vertical="top" wrapText="1"/>
    </xf>
    <xf numFmtId="0" fontId="24" fillId="2" borderId="36" xfId="0" applyFont="1" applyFill="1" applyBorder="1" applyAlignment="1">
      <alignment horizontal="center" vertical="top" wrapText="1"/>
    </xf>
    <xf numFmtId="0" fontId="24" fillId="2" borderId="39" xfId="0" applyFont="1" applyFill="1" applyBorder="1" applyAlignment="1">
      <alignment horizontal="center" vertical="top"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4" xfId="0" applyFont="1" applyFill="1" applyBorder="1" applyAlignment="1">
      <alignment horizontal="center" vertical="center" wrapText="1"/>
    </xf>
    <xf numFmtId="0" fontId="15" fillId="3" borderId="16"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7"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16" xfId="0" applyFont="1" applyFill="1" applyBorder="1" applyAlignment="1">
      <alignment horizontal="center" vertical="center" wrapText="1"/>
    </xf>
    <xf numFmtId="0" fontId="21" fillId="5" borderId="22" xfId="0" applyFont="1" applyFill="1" applyBorder="1" applyAlignment="1" applyProtection="1">
      <alignment horizontal="left" vertical="center" wrapText="1" indent="1"/>
      <protection locked="0"/>
    </xf>
    <xf numFmtId="0" fontId="21" fillId="5" borderId="10" xfId="0" applyFont="1" applyFill="1" applyBorder="1" applyAlignment="1" applyProtection="1">
      <alignment horizontal="left" vertical="center" wrapText="1" indent="1"/>
      <protection locked="0"/>
    </xf>
    <xf numFmtId="0" fontId="21" fillId="5" borderId="11" xfId="0" applyFont="1" applyFill="1" applyBorder="1" applyAlignment="1" applyProtection="1">
      <alignment horizontal="left" vertical="center" wrapText="1" indent="1"/>
      <protection locked="0"/>
    </xf>
    <xf numFmtId="0" fontId="21" fillId="5" borderId="19" xfId="0" applyFont="1" applyFill="1" applyBorder="1" applyAlignment="1" applyProtection="1">
      <alignment horizontal="left" vertical="center" wrapText="1" indent="1"/>
      <protection locked="0"/>
    </xf>
    <xf numFmtId="0" fontId="21" fillId="5" borderId="0" xfId="0" applyFont="1" applyFill="1" applyAlignment="1" applyProtection="1">
      <alignment horizontal="left" vertical="center" wrapText="1" indent="1"/>
      <protection locked="0"/>
    </xf>
    <xf numFmtId="0" fontId="21" fillId="5" borderId="5" xfId="0" applyFont="1" applyFill="1" applyBorder="1" applyAlignment="1" applyProtection="1">
      <alignment horizontal="left" vertical="center" wrapText="1" indent="1"/>
      <protection locked="0"/>
    </xf>
    <xf numFmtId="0" fontId="21" fillId="5" borderId="20" xfId="0" applyFont="1" applyFill="1" applyBorder="1" applyAlignment="1" applyProtection="1">
      <alignment horizontal="left" vertical="center" wrapText="1" indent="1"/>
      <protection locked="0"/>
    </xf>
    <xf numFmtId="0" fontId="21" fillId="5" borderId="13" xfId="0" applyFont="1" applyFill="1" applyBorder="1" applyAlignment="1" applyProtection="1">
      <alignment horizontal="left" vertical="center" wrapText="1" indent="1"/>
      <protection locked="0"/>
    </xf>
    <xf numFmtId="0" fontId="21" fillId="5" borderId="14" xfId="0" applyFont="1" applyFill="1" applyBorder="1" applyAlignment="1" applyProtection="1">
      <alignment horizontal="left" vertical="center" wrapText="1" inden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21" fillId="5" borderId="21" xfId="0" applyFont="1" applyFill="1" applyBorder="1" applyAlignment="1" applyProtection="1">
      <alignment horizontal="left" vertical="center" wrapText="1" indent="1"/>
      <protection locked="0"/>
    </xf>
    <xf numFmtId="0" fontId="21" fillId="5" borderId="7" xfId="0" applyFont="1" applyFill="1" applyBorder="1" applyAlignment="1" applyProtection="1">
      <alignment horizontal="left" vertical="center" wrapText="1" indent="1"/>
      <protection locked="0"/>
    </xf>
    <xf numFmtId="0" fontId="21" fillId="5" borderId="8" xfId="0" applyFont="1" applyFill="1" applyBorder="1" applyAlignment="1" applyProtection="1">
      <alignment horizontal="left" vertical="center" wrapText="1" indent="1"/>
      <protection locked="0"/>
    </xf>
    <xf numFmtId="0" fontId="21" fillId="5" borderId="26" xfId="0" applyFont="1" applyFill="1" applyBorder="1" applyAlignment="1" applyProtection="1">
      <alignment horizontal="left" vertical="center" indent="1"/>
      <protection locked="0"/>
    </xf>
    <xf numFmtId="0" fontId="21" fillId="5" borderId="25" xfId="0" applyFont="1" applyFill="1" applyBorder="1" applyAlignment="1" applyProtection="1">
      <alignment horizontal="left" vertical="center" indent="1"/>
      <protection locked="0"/>
    </xf>
    <xf numFmtId="0" fontId="21" fillId="5" borderId="27" xfId="0" applyFont="1" applyFill="1" applyBorder="1" applyAlignment="1" applyProtection="1">
      <alignment horizontal="left" vertical="center" indent="1"/>
      <protection locked="0"/>
    </xf>
    <xf numFmtId="0" fontId="21" fillId="5" borderId="19" xfId="0" applyFont="1" applyFill="1" applyBorder="1" applyAlignment="1" applyProtection="1">
      <alignment horizontal="left" vertical="center" indent="1"/>
      <protection locked="0"/>
    </xf>
    <xf numFmtId="0" fontId="21" fillId="5" borderId="0" xfId="0" applyFont="1" applyFill="1" applyAlignment="1" applyProtection="1">
      <alignment horizontal="left" vertical="center" indent="1"/>
      <protection locked="0"/>
    </xf>
    <xf numFmtId="0" fontId="21" fillId="5" borderId="5" xfId="0" applyFont="1" applyFill="1" applyBorder="1" applyAlignment="1" applyProtection="1">
      <alignment horizontal="left" vertical="center" indent="1"/>
      <protection locked="0"/>
    </xf>
    <xf numFmtId="0" fontId="15" fillId="5" borderId="22" xfId="0" applyFont="1" applyFill="1" applyBorder="1" applyAlignment="1" applyProtection="1">
      <alignment horizontal="left" vertical="center" wrapText="1" indent="1"/>
      <protection locked="0"/>
    </xf>
    <xf numFmtId="0" fontId="15" fillId="5" borderId="10" xfId="0" applyFont="1" applyFill="1" applyBorder="1" applyAlignment="1" applyProtection="1">
      <alignment horizontal="left" vertical="center" wrapText="1" indent="1"/>
      <protection locked="0"/>
    </xf>
    <xf numFmtId="0" fontId="15" fillId="5" borderId="11" xfId="0" applyFont="1" applyFill="1" applyBorder="1" applyAlignment="1" applyProtection="1">
      <alignment horizontal="left" vertical="center" wrapText="1" indent="1"/>
      <protection locked="0"/>
    </xf>
    <xf numFmtId="0" fontId="15" fillId="5" borderId="19" xfId="0" applyFont="1" applyFill="1" applyBorder="1" applyAlignment="1" applyProtection="1">
      <alignment horizontal="left" vertical="center" wrapText="1" indent="1"/>
      <protection locked="0"/>
    </xf>
    <xf numFmtId="0" fontId="15" fillId="5" borderId="0" xfId="0" applyFont="1" applyFill="1" applyAlignment="1" applyProtection="1">
      <alignment horizontal="left" vertical="center" wrapText="1" indent="1"/>
      <protection locked="0"/>
    </xf>
    <xf numFmtId="0" fontId="15" fillId="5" borderId="5" xfId="0" applyFont="1" applyFill="1" applyBorder="1" applyAlignment="1" applyProtection="1">
      <alignment horizontal="left" vertical="center" wrapText="1" indent="1"/>
      <protection locked="0"/>
    </xf>
    <xf numFmtId="0" fontId="15" fillId="5" borderId="20" xfId="0" applyFont="1" applyFill="1" applyBorder="1" applyAlignment="1" applyProtection="1">
      <alignment horizontal="left" vertical="center" wrapText="1" indent="1"/>
      <protection locked="0"/>
    </xf>
    <xf numFmtId="0" fontId="15" fillId="5" borderId="13" xfId="0" applyFont="1" applyFill="1" applyBorder="1" applyAlignment="1" applyProtection="1">
      <alignment horizontal="left" vertical="center" wrapText="1" indent="1"/>
      <protection locked="0"/>
    </xf>
    <xf numFmtId="0" fontId="15" fillId="5" borderId="14" xfId="0" applyFont="1" applyFill="1" applyBorder="1" applyAlignment="1" applyProtection="1">
      <alignment horizontal="left" vertical="center" wrapText="1" indent="1"/>
      <protection locked="0"/>
    </xf>
    <xf numFmtId="0" fontId="22" fillId="3" borderId="33" xfId="0" applyFont="1" applyFill="1" applyBorder="1" applyAlignment="1">
      <alignment horizontal="center" vertical="center"/>
    </xf>
    <xf numFmtId="0" fontId="22" fillId="3" borderId="32" xfId="0" applyFont="1" applyFill="1" applyBorder="1" applyAlignment="1">
      <alignment horizontal="center" vertical="center"/>
    </xf>
    <xf numFmtId="0" fontId="15" fillId="5" borderId="32" xfId="0" applyFont="1" applyFill="1" applyBorder="1" applyProtection="1">
      <alignment vertical="center"/>
      <protection locked="0"/>
    </xf>
    <xf numFmtId="0" fontId="15" fillId="5" borderId="34" xfId="0" applyFont="1" applyFill="1" applyBorder="1" applyProtection="1">
      <alignment vertical="center"/>
      <protection locked="0"/>
    </xf>
    <xf numFmtId="0" fontId="22" fillId="3" borderId="94" xfId="0" applyFont="1" applyFill="1" applyBorder="1" applyAlignment="1">
      <alignment horizontal="center" vertical="center"/>
    </xf>
    <xf numFmtId="0" fontId="22" fillId="3" borderId="72"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15" xfId="0" applyFont="1" applyFill="1" applyBorder="1" applyAlignment="1">
      <alignment horizontal="center" vertical="center"/>
    </xf>
    <xf numFmtId="0" fontId="15" fillId="5" borderId="18" xfId="0" applyFont="1" applyFill="1" applyBorder="1" applyAlignment="1" applyProtection="1">
      <alignment horizontal="left" vertical="center" wrapText="1" indent="1"/>
      <protection locked="0"/>
    </xf>
    <xf numFmtId="0" fontId="15" fillId="5" borderId="2" xfId="0" applyFont="1" applyFill="1" applyBorder="1" applyAlignment="1" applyProtection="1">
      <alignment horizontal="left" vertical="center" wrapText="1" indent="1"/>
      <protection locked="0"/>
    </xf>
    <xf numFmtId="0" fontId="15" fillId="5" borderId="3" xfId="0" applyFont="1" applyFill="1" applyBorder="1" applyAlignment="1" applyProtection="1">
      <alignment horizontal="left" vertical="center" wrapText="1" indent="1"/>
      <protection locked="0"/>
    </xf>
    <xf numFmtId="0" fontId="12" fillId="3" borderId="0" xfId="0" applyFont="1" applyFill="1" applyAlignment="1">
      <alignment horizontal="center" vertical="center"/>
    </xf>
    <xf numFmtId="0" fontId="15" fillId="3" borderId="1" xfId="0" applyFont="1" applyFill="1" applyBorder="1" applyAlignment="1">
      <alignment horizontal="center" vertical="center"/>
    </xf>
    <xf numFmtId="0" fontId="24" fillId="3" borderId="87" xfId="0" applyFont="1" applyFill="1" applyBorder="1" applyAlignment="1">
      <alignment horizontal="center" vertical="center"/>
    </xf>
    <xf numFmtId="0" fontId="24" fillId="3" borderId="85" xfId="0" applyFont="1" applyFill="1" applyBorder="1" applyAlignment="1">
      <alignment horizontal="center" vertical="center"/>
    </xf>
    <xf numFmtId="0" fontId="24" fillId="3" borderId="85" xfId="0" applyFont="1" applyFill="1" applyBorder="1" applyAlignment="1" applyProtection="1">
      <alignment horizontal="left" vertical="center" indent="1"/>
      <protection locked="0"/>
    </xf>
    <xf numFmtId="0" fontId="24" fillId="3" borderId="88" xfId="0" applyFont="1" applyFill="1" applyBorder="1" applyAlignment="1" applyProtection="1">
      <alignment horizontal="left" vertical="center" indent="1"/>
      <protection locked="0"/>
    </xf>
    <xf numFmtId="0" fontId="23" fillId="3" borderId="66" xfId="0" applyFont="1" applyFill="1" applyBorder="1" applyAlignment="1" applyProtection="1">
      <alignment horizontal="center" vertical="center"/>
      <protection locked="0"/>
    </xf>
    <xf numFmtId="0" fontId="23" fillId="3" borderId="61" xfId="0" applyFont="1" applyFill="1" applyBorder="1" applyAlignment="1" applyProtection="1">
      <alignment horizontal="center" vertical="center"/>
      <protection locked="0"/>
    </xf>
    <xf numFmtId="0" fontId="23" fillId="3" borderId="71" xfId="0" applyFont="1" applyFill="1" applyBorder="1" applyAlignment="1" applyProtection="1">
      <alignment horizontal="center" vertical="center"/>
      <protection locked="0"/>
    </xf>
    <xf numFmtId="0" fontId="23" fillId="3" borderId="97" xfId="0" applyFont="1" applyFill="1" applyBorder="1" applyAlignment="1" applyProtection="1">
      <alignment horizontal="center" vertical="center"/>
      <protection locked="0"/>
    </xf>
    <xf numFmtId="0" fontId="23" fillId="3" borderId="64" xfId="0" applyFont="1" applyFill="1" applyBorder="1" applyAlignment="1" applyProtection="1">
      <alignment horizontal="center" vertical="center"/>
      <protection locked="0"/>
    </xf>
    <xf numFmtId="0" fontId="23" fillId="3" borderId="98" xfId="0" applyFont="1" applyFill="1" applyBorder="1" applyAlignment="1" applyProtection="1">
      <alignment horizontal="center" vertical="center"/>
      <protection locked="0"/>
    </xf>
    <xf numFmtId="0" fontId="21" fillId="3" borderId="83" xfId="0" applyFont="1" applyFill="1" applyBorder="1" applyAlignment="1" applyProtection="1">
      <alignment horizontal="center" vertical="center"/>
      <protection locked="0"/>
    </xf>
    <xf numFmtId="0" fontId="21" fillId="3" borderId="74" xfId="0" applyFont="1" applyFill="1" applyBorder="1" applyAlignment="1" applyProtection="1">
      <alignment horizontal="center" vertical="center"/>
      <protection locked="0"/>
    </xf>
    <xf numFmtId="0" fontId="21" fillId="3" borderId="77" xfId="0" applyFont="1" applyFill="1" applyBorder="1" applyAlignment="1" applyProtection="1">
      <alignment horizontal="center" vertical="center"/>
      <protection locked="0"/>
    </xf>
    <xf numFmtId="0" fontId="15" fillId="3" borderId="89" xfId="0" applyFont="1" applyFill="1" applyBorder="1" applyAlignment="1" applyProtection="1">
      <alignment horizontal="center" vertical="center"/>
      <protection locked="0"/>
    </xf>
    <xf numFmtId="0" fontId="15" fillId="3" borderId="86" xfId="0" applyFont="1" applyFill="1" applyBorder="1" applyAlignment="1" applyProtection="1">
      <alignment horizontal="center" vertical="center"/>
      <protection locked="0"/>
    </xf>
    <xf numFmtId="0" fontId="15" fillId="3" borderId="86" xfId="0" applyFont="1" applyFill="1" applyBorder="1" applyAlignment="1">
      <alignment horizontal="center" vertical="center"/>
    </xf>
    <xf numFmtId="0" fontId="15" fillId="2" borderId="86" xfId="0" applyFont="1" applyFill="1" applyBorder="1" applyAlignment="1">
      <alignment horizontal="center" vertical="center"/>
    </xf>
    <xf numFmtId="0" fontId="15" fillId="2" borderId="90" xfId="0" applyFont="1" applyFill="1" applyBorder="1" applyAlignment="1">
      <alignment horizontal="center" vertical="center"/>
    </xf>
    <xf numFmtId="0" fontId="59" fillId="0" borderId="0" xfId="0" applyFont="1" applyAlignment="1" applyProtection="1">
      <alignment horizontal="center" vertical="center"/>
      <protection locked="0"/>
    </xf>
    <xf numFmtId="0" fontId="59" fillId="3" borderId="0" xfId="0" applyFont="1" applyFill="1" applyAlignment="1" applyProtection="1">
      <alignment horizontal="center" vertical="center"/>
      <protection locked="0"/>
    </xf>
    <xf numFmtId="0" fontId="59" fillId="3" borderId="7" xfId="0" applyFont="1" applyFill="1" applyBorder="1" applyAlignment="1" applyProtection="1">
      <alignment horizontal="center" vertical="center"/>
      <protection locked="0"/>
    </xf>
    <xf numFmtId="0" fontId="57" fillId="0" borderId="0" xfId="0" applyFont="1" applyAlignment="1">
      <alignment vertical="center" wrapText="1"/>
    </xf>
    <xf numFmtId="0" fontId="18" fillId="3" borderId="69" xfId="0" applyFont="1" applyFill="1" applyBorder="1" applyAlignment="1" applyProtection="1">
      <alignment horizontal="center" vertical="center" wrapText="1"/>
      <protection locked="0"/>
    </xf>
    <xf numFmtId="0" fontId="18" fillId="3" borderId="70" xfId="0" applyFont="1" applyFill="1" applyBorder="1" applyAlignment="1" applyProtection="1">
      <alignment horizontal="center" vertical="center" wrapText="1"/>
      <protection locked="0"/>
    </xf>
    <xf numFmtId="0" fontId="18" fillId="4" borderId="69" xfId="0" applyFont="1" applyFill="1" applyBorder="1" applyAlignment="1" applyProtection="1">
      <alignment horizontal="center" vertical="center" wrapText="1"/>
      <protection locked="0"/>
    </xf>
    <xf numFmtId="0" fontId="18" fillId="4" borderId="70" xfId="0" applyFont="1" applyFill="1" applyBorder="1" applyAlignment="1" applyProtection="1">
      <alignment horizontal="center" vertical="center" wrapText="1"/>
      <protection locked="0"/>
    </xf>
    <xf numFmtId="0" fontId="18" fillId="5" borderId="69" xfId="0" applyFont="1" applyFill="1" applyBorder="1" applyAlignment="1" applyProtection="1">
      <alignment horizontal="center" vertical="center" wrapText="1"/>
      <protection locked="0"/>
    </xf>
    <xf numFmtId="0" fontId="18" fillId="5" borderId="70" xfId="0" applyFont="1" applyFill="1" applyBorder="1" applyAlignment="1" applyProtection="1">
      <alignment horizontal="center" vertical="center" wrapText="1"/>
      <protection locked="0"/>
    </xf>
    <xf numFmtId="0" fontId="18" fillId="5" borderId="106" xfId="0" applyFont="1" applyFill="1" applyBorder="1" applyAlignment="1" applyProtection="1">
      <alignment horizontal="center" vertical="center" wrapText="1"/>
      <protection locked="0"/>
    </xf>
    <xf numFmtId="0" fontId="18" fillId="5" borderId="107" xfId="0" applyFont="1" applyFill="1" applyBorder="1" applyAlignment="1" applyProtection="1">
      <alignment horizontal="center" vertical="center" wrapText="1"/>
      <protection locked="0"/>
    </xf>
    <xf numFmtId="0" fontId="15" fillId="5" borderId="105" xfId="0" applyFont="1" applyFill="1" applyBorder="1" applyAlignment="1">
      <alignment horizontal="center" vertical="center" wrapText="1"/>
    </xf>
    <xf numFmtId="0" fontId="15" fillId="5" borderId="69" xfId="0" applyFont="1" applyFill="1" applyBorder="1" applyAlignment="1">
      <alignment horizontal="center" vertical="center" wrapText="1"/>
    </xf>
    <xf numFmtId="0" fontId="15" fillId="5" borderId="109" xfId="0" applyFont="1" applyFill="1" applyBorder="1" applyAlignment="1">
      <alignment horizontal="center" vertical="center" wrapText="1"/>
    </xf>
    <xf numFmtId="0" fontId="15" fillId="5" borderId="70"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24" xfId="0" applyFont="1" applyFill="1" applyBorder="1" applyAlignment="1">
      <alignment horizontal="center" vertical="center"/>
    </xf>
    <xf numFmtId="0" fontId="21" fillId="3" borderId="87" xfId="0" applyFont="1" applyFill="1" applyBorder="1" applyAlignment="1" applyProtection="1">
      <alignment horizontal="center" vertical="center"/>
      <protection locked="0"/>
    </xf>
    <xf numFmtId="0" fontId="21" fillId="3" borderId="85" xfId="0" applyFont="1" applyFill="1" applyBorder="1" applyAlignment="1" applyProtection="1">
      <alignment horizontal="center" vertical="center"/>
      <protection locked="0"/>
    </xf>
    <xf numFmtId="0" fontId="21" fillId="3" borderId="88" xfId="0" applyFont="1" applyFill="1" applyBorder="1" applyAlignment="1" applyProtection="1">
      <alignment horizontal="center" vertical="center"/>
      <protection locked="0"/>
    </xf>
    <xf numFmtId="0" fontId="15" fillId="3" borderId="95" xfId="0" applyFont="1" applyFill="1" applyBorder="1" applyAlignment="1" applyProtection="1">
      <alignment horizontal="center" vertical="center"/>
      <protection locked="0"/>
    </xf>
    <xf numFmtId="0" fontId="15" fillId="3" borderId="78" xfId="0" applyFont="1" applyFill="1" applyBorder="1" applyAlignment="1" applyProtection="1">
      <alignment horizontal="center" vertical="center"/>
      <protection locked="0"/>
    </xf>
    <xf numFmtId="0" fontId="15" fillId="3" borderId="78" xfId="0" applyFont="1" applyFill="1" applyBorder="1" applyAlignment="1">
      <alignment horizontal="center" vertical="center"/>
    </xf>
    <xf numFmtId="0" fontId="21" fillId="2" borderId="78" xfId="0" applyFont="1" applyFill="1" applyBorder="1" applyAlignment="1" applyProtection="1">
      <alignment horizontal="center" vertical="center"/>
      <protection locked="0"/>
    </xf>
    <xf numFmtId="0" fontId="21" fillId="2" borderId="79" xfId="0" applyFont="1" applyFill="1" applyBorder="1" applyAlignment="1" applyProtection="1">
      <alignment horizontal="center" vertical="center"/>
      <protection locked="0"/>
    </xf>
    <xf numFmtId="0" fontId="15" fillId="3" borderId="6"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20" xfId="0" applyFont="1" applyFill="1" applyBorder="1" applyAlignment="1">
      <alignment horizontal="center" vertical="center"/>
    </xf>
    <xf numFmtId="0" fontId="27" fillId="3" borderId="2" xfId="0" applyFont="1" applyFill="1" applyBorder="1" applyAlignment="1" applyProtection="1">
      <alignment horizontal="center" vertical="center"/>
      <protection locked="0"/>
    </xf>
    <xf numFmtId="0" fontId="27" fillId="3" borderId="3" xfId="0" applyFont="1" applyFill="1" applyBorder="1" applyAlignment="1" applyProtection="1">
      <alignment horizontal="center" vertical="center"/>
      <protection locked="0"/>
    </xf>
    <xf numFmtId="0" fontId="27" fillId="3" borderId="0" xfId="0" applyFont="1" applyFill="1" applyAlignment="1" applyProtection="1">
      <alignment horizontal="center" vertical="center"/>
      <protection locked="0"/>
    </xf>
    <xf numFmtId="0" fontId="27" fillId="3" borderId="5" xfId="0" applyFont="1" applyFill="1" applyBorder="1" applyAlignment="1" applyProtection="1">
      <alignment horizontal="center" vertical="center"/>
      <protection locked="0"/>
    </xf>
    <xf numFmtId="0" fontId="27" fillId="3" borderId="13" xfId="0" applyFont="1" applyFill="1" applyBorder="1" applyAlignment="1" applyProtection="1">
      <alignment horizontal="center" vertical="center"/>
      <protection locked="0"/>
    </xf>
    <xf numFmtId="0" fontId="27" fillId="3" borderId="14" xfId="0" applyFont="1" applyFill="1" applyBorder="1" applyAlignment="1" applyProtection="1">
      <alignment horizontal="center" vertical="center"/>
      <protection locked="0"/>
    </xf>
    <xf numFmtId="0" fontId="86" fillId="3" borderId="0" xfId="0" applyFont="1" applyFill="1" applyAlignment="1">
      <alignment vertical="center" wrapText="1"/>
    </xf>
    <xf numFmtId="0" fontId="14" fillId="3" borderId="7" xfId="0" applyFont="1" applyFill="1" applyBorder="1">
      <alignment vertical="center"/>
    </xf>
    <xf numFmtId="0" fontId="15" fillId="0" borderId="2" xfId="0" applyFont="1" applyBorder="1" applyAlignment="1">
      <alignment vertical="center" wrapText="1"/>
    </xf>
    <xf numFmtId="0" fontId="18" fillId="3" borderId="4" xfId="0" applyFont="1" applyFill="1" applyBorder="1" applyAlignment="1" applyProtection="1">
      <alignment horizontal="left" vertical="top" wrapText="1" indent="1"/>
      <protection locked="0"/>
    </xf>
    <xf numFmtId="0" fontId="18" fillId="3" borderId="0" xfId="0" applyFont="1" applyFill="1" applyAlignment="1" applyProtection="1">
      <alignment horizontal="left" vertical="top" wrapText="1" indent="1"/>
      <protection locked="0"/>
    </xf>
    <xf numFmtId="0" fontId="18" fillId="3" borderId="5" xfId="0" applyFont="1" applyFill="1" applyBorder="1" applyAlignment="1" applyProtection="1">
      <alignment horizontal="left" vertical="top" wrapText="1" indent="1"/>
      <protection locked="0"/>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108"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2"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25" fillId="3" borderId="1" xfId="0" applyFont="1" applyFill="1" applyBorder="1" applyAlignment="1">
      <alignment horizontal="left" vertical="center" wrapText="1" indent="1"/>
    </xf>
    <xf numFmtId="0" fontId="25" fillId="3" borderId="2" xfId="0" applyFont="1" applyFill="1" applyBorder="1" applyAlignment="1">
      <alignment horizontal="left" vertical="center" indent="1"/>
    </xf>
    <xf numFmtId="0" fontId="25" fillId="3" borderId="3" xfId="0" applyFont="1" applyFill="1" applyBorder="1" applyAlignment="1">
      <alignment horizontal="left" vertical="center" indent="1"/>
    </xf>
    <xf numFmtId="0" fontId="25" fillId="3" borderId="4" xfId="0" applyFont="1" applyFill="1" applyBorder="1" applyAlignment="1">
      <alignment horizontal="left" vertical="center" indent="1"/>
    </xf>
    <xf numFmtId="0" fontId="25" fillId="3" borderId="0" xfId="0" applyFont="1" applyFill="1" applyAlignment="1">
      <alignment horizontal="left" vertical="center" indent="1"/>
    </xf>
    <xf numFmtId="0" fontId="25" fillId="3" borderId="5" xfId="0" applyFont="1" applyFill="1" applyBorder="1" applyAlignment="1">
      <alignment horizontal="left" vertical="center" indent="1"/>
    </xf>
    <xf numFmtId="0" fontId="25" fillId="3" borderId="31" xfId="0" applyFont="1" applyFill="1" applyBorder="1" applyAlignment="1">
      <alignment horizontal="left" vertical="center" indent="1"/>
    </xf>
    <xf numFmtId="0" fontId="25" fillId="3" borderId="32" xfId="0" applyFont="1" applyFill="1" applyBorder="1" applyAlignment="1">
      <alignment horizontal="left" vertical="center" indent="1"/>
    </xf>
    <xf numFmtId="0" fontId="25" fillId="3" borderId="34" xfId="0" applyFont="1" applyFill="1" applyBorder="1" applyAlignment="1">
      <alignment horizontal="left" vertical="center" indent="1"/>
    </xf>
    <xf numFmtId="0" fontId="60" fillId="3" borderId="0" xfId="0" applyFont="1" applyFill="1" applyAlignment="1">
      <alignment horizontal="center" vertical="center" wrapText="1"/>
    </xf>
    <xf numFmtId="0" fontId="80" fillId="5" borderId="28" xfId="5" applyFont="1" applyFill="1" applyBorder="1" applyAlignment="1">
      <alignment horizontal="center" vertical="center" wrapText="1"/>
    </xf>
    <xf numFmtId="0" fontId="80" fillId="5" borderId="29" xfId="5" applyFont="1" applyFill="1" applyBorder="1" applyAlignment="1">
      <alignment horizontal="center" vertical="center" wrapText="1"/>
    </xf>
    <xf numFmtId="0" fontId="80" fillId="5" borderId="142" xfId="5" applyFont="1" applyFill="1" applyBorder="1" applyAlignment="1">
      <alignment horizontal="center" vertical="center" wrapText="1"/>
    </xf>
    <xf numFmtId="0" fontId="80" fillId="5" borderId="40" xfId="5" applyFont="1" applyFill="1" applyBorder="1" applyAlignment="1">
      <alignment horizontal="center" vertical="center" wrapText="1"/>
    </xf>
    <xf numFmtId="0" fontId="80" fillId="5" borderId="41" xfId="5" applyFont="1" applyFill="1" applyBorder="1" applyAlignment="1">
      <alignment horizontal="center" vertical="center" wrapText="1"/>
    </xf>
    <xf numFmtId="0" fontId="80" fillId="5" borderId="44" xfId="5" applyFont="1" applyFill="1" applyBorder="1" applyAlignment="1">
      <alignment horizontal="center" vertical="center" wrapText="1"/>
    </xf>
    <xf numFmtId="0" fontId="80" fillId="5" borderId="59" xfId="5" applyFont="1" applyFill="1" applyBorder="1" applyAlignment="1">
      <alignment horizontal="center" vertical="center" wrapText="1"/>
    </xf>
    <xf numFmtId="0" fontId="80" fillId="5" borderId="55" xfId="5" applyFont="1" applyFill="1" applyBorder="1" applyAlignment="1">
      <alignment horizontal="center" vertical="center" wrapText="1"/>
    </xf>
    <xf numFmtId="0" fontId="80" fillId="5" borderId="110" xfId="5" applyFont="1" applyFill="1" applyBorder="1" applyAlignment="1">
      <alignment horizontal="center" vertical="center" wrapText="1"/>
    </xf>
    <xf numFmtId="0" fontId="81" fillId="5" borderId="129" xfId="6" applyFont="1" applyFill="1" applyBorder="1" applyAlignment="1">
      <alignment horizontal="center" vertical="center"/>
    </xf>
    <xf numFmtId="0" fontId="81" fillId="5" borderId="139" xfId="6" applyFont="1" applyFill="1" applyBorder="1" applyAlignment="1">
      <alignment horizontal="center" vertical="center"/>
    </xf>
    <xf numFmtId="0" fontId="75" fillId="0" borderId="127" xfId="5" applyFont="1" applyBorder="1" applyAlignment="1">
      <alignment horizontal="center" vertical="center" textRotation="255" shrinkToFit="1"/>
    </xf>
    <xf numFmtId="0" fontId="75" fillId="0" borderId="129" xfId="5" applyFont="1" applyBorder="1" applyAlignment="1">
      <alignment horizontal="center" vertical="center" textRotation="255" shrinkToFit="1"/>
    </xf>
    <xf numFmtId="0" fontId="75" fillId="0" borderId="68" xfId="5" applyFont="1" applyBorder="1" applyAlignment="1">
      <alignment horizontal="center" vertical="center" textRotation="255" shrinkToFit="1"/>
    </xf>
    <xf numFmtId="0" fontId="75" fillId="0" borderId="131" xfId="5" applyFont="1" applyBorder="1" applyAlignment="1">
      <alignment horizontal="center" vertical="center" textRotation="255" shrinkToFit="1"/>
    </xf>
    <xf numFmtId="0" fontId="73" fillId="4" borderId="0" xfId="5" applyFont="1" applyFill="1" applyAlignment="1">
      <alignment horizontal="center" vertical="center"/>
    </xf>
    <xf numFmtId="0" fontId="73" fillId="4" borderId="16" xfId="5" applyFont="1" applyFill="1" applyBorder="1" applyAlignment="1">
      <alignment horizontal="center" vertical="center"/>
    </xf>
    <xf numFmtId="0" fontId="79" fillId="5" borderId="18" xfId="5" applyFont="1" applyFill="1" applyBorder="1" applyAlignment="1">
      <alignment horizontal="center" vertical="center"/>
    </xf>
    <xf numFmtId="0" fontId="79" fillId="5" borderId="2" xfId="5" applyFont="1" applyFill="1" applyBorder="1" applyAlignment="1">
      <alignment horizontal="center" vertical="center"/>
    </xf>
    <xf numFmtId="0" fontId="79" fillId="5" borderId="3" xfId="5" applyFont="1" applyFill="1" applyBorder="1" applyAlignment="1">
      <alignment horizontal="center" vertical="center"/>
    </xf>
    <xf numFmtId="0" fontId="79" fillId="5" borderId="19" xfId="5" applyFont="1" applyFill="1" applyBorder="1" applyAlignment="1">
      <alignment horizontal="center" vertical="center"/>
    </xf>
    <xf numFmtId="0" fontId="79" fillId="5" borderId="0" xfId="5" applyFont="1" applyFill="1" applyAlignment="1">
      <alignment horizontal="center" vertical="center"/>
    </xf>
    <xf numFmtId="0" fontId="79" fillId="5" borderId="5" xfId="5" applyFont="1" applyFill="1" applyBorder="1" applyAlignment="1">
      <alignment horizontal="center" vertical="center"/>
    </xf>
    <xf numFmtId="0" fontId="75" fillId="4" borderId="21" xfId="5" applyFont="1" applyFill="1" applyBorder="1" applyAlignment="1">
      <alignment horizontal="right" vertical="center"/>
    </xf>
    <xf numFmtId="0" fontId="75" fillId="4" borderId="7" xfId="5" applyFont="1" applyFill="1" applyBorder="1" applyAlignment="1">
      <alignment horizontal="right" vertical="center"/>
    </xf>
    <xf numFmtId="0" fontId="75" fillId="4" borderId="8" xfId="5" applyFont="1" applyFill="1" applyBorder="1" applyAlignment="1">
      <alignment horizontal="right" vertical="center"/>
    </xf>
    <xf numFmtId="0" fontId="75" fillId="0" borderId="1" xfId="5" applyFont="1" applyBorder="1" applyAlignment="1">
      <alignment horizontal="center" vertical="center" textRotation="255"/>
    </xf>
    <xf numFmtId="0" fontId="75" fillId="0" borderId="2" xfId="5" applyFont="1" applyBorder="1" applyAlignment="1">
      <alignment horizontal="center" vertical="center" textRotation="255"/>
    </xf>
    <xf numFmtId="0" fontId="75" fillId="0" borderId="4" xfId="5" applyFont="1" applyBorder="1" applyAlignment="1">
      <alignment horizontal="center" vertical="center" textRotation="255"/>
    </xf>
    <xf numFmtId="0" fontId="75" fillId="0" borderId="0" xfId="5" applyFont="1" applyAlignment="1">
      <alignment horizontal="center" vertical="center" textRotation="255"/>
    </xf>
    <xf numFmtId="0" fontId="75" fillId="0" borderId="6" xfId="5" applyFont="1" applyBorder="1" applyAlignment="1">
      <alignment horizontal="center" vertical="center" textRotation="255"/>
    </xf>
    <xf numFmtId="0" fontId="75" fillId="0" borderId="7" xfId="5" applyFont="1" applyBorder="1" applyAlignment="1">
      <alignment horizontal="center" vertical="center" textRotation="255"/>
    </xf>
    <xf numFmtId="0" fontId="71" fillId="3" borderId="0" xfId="5" applyFont="1" applyFill="1" applyAlignment="1">
      <alignment horizontal="center" vertical="center"/>
    </xf>
    <xf numFmtId="0" fontId="73" fillId="3" borderId="127" xfId="5" applyFont="1" applyFill="1" applyBorder="1" applyAlignment="1">
      <alignment horizontal="center" vertical="center" textRotation="255"/>
    </xf>
    <xf numFmtId="0" fontId="73" fillId="3" borderId="129" xfId="5" applyFont="1" applyFill="1" applyBorder="1" applyAlignment="1">
      <alignment horizontal="center" vertical="center" textRotation="255"/>
    </xf>
    <xf numFmtId="0" fontId="73" fillId="3" borderId="131" xfId="5" applyFont="1" applyFill="1" applyBorder="1" applyAlignment="1">
      <alignment horizontal="center" vertical="center" textRotation="255"/>
    </xf>
    <xf numFmtId="0" fontId="73" fillId="3" borderId="96" xfId="5" applyFont="1" applyFill="1" applyBorder="1" applyAlignment="1">
      <alignment horizontal="center" vertical="center" textRotation="255"/>
    </xf>
    <xf numFmtId="0" fontId="73" fillId="3" borderId="66" xfId="5" applyFont="1" applyFill="1" applyBorder="1" applyAlignment="1">
      <alignment horizontal="center" vertical="center" textRotation="255"/>
    </xf>
    <xf numFmtId="0" fontId="73" fillId="3" borderId="97" xfId="5" applyFont="1" applyFill="1" applyBorder="1" applyAlignment="1">
      <alignment horizontal="center" vertical="center" textRotation="255"/>
    </xf>
    <xf numFmtId="0" fontId="80" fillId="3" borderId="18" xfId="5" applyFont="1" applyFill="1" applyBorder="1" applyAlignment="1">
      <alignment horizontal="center" vertical="center" shrinkToFit="1"/>
    </xf>
    <xf numFmtId="0" fontId="80" fillId="3" borderId="2" xfId="5" applyFont="1" applyFill="1" applyBorder="1" applyAlignment="1">
      <alignment horizontal="center" vertical="center" shrinkToFit="1"/>
    </xf>
    <xf numFmtId="0" fontId="80" fillId="3" borderId="3" xfId="5" applyFont="1" applyFill="1" applyBorder="1" applyAlignment="1">
      <alignment horizontal="center" vertical="center" shrinkToFit="1"/>
    </xf>
    <xf numFmtId="0" fontId="80" fillId="3" borderId="19" xfId="5" applyFont="1" applyFill="1" applyBorder="1" applyAlignment="1">
      <alignment horizontal="center" vertical="center" shrinkToFit="1"/>
    </xf>
    <xf numFmtId="0" fontId="80" fillId="3" borderId="0" xfId="5" applyFont="1" applyFill="1" applyAlignment="1">
      <alignment horizontal="center" vertical="center" shrinkToFit="1"/>
    </xf>
    <xf numFmtId="0" fontId="80" fillId="3" borderId="5" xfId="5" applyFont="1" applyFill="1" applyBorder="1" applyAlignment="1">
      <alignment horizontal="center" vertical="center" shrinkToFit="1"/>
    </xf>
    <xf numFmtId="0" fontId="80" fillId="3" borderId="21" xfId="5" applyFont="1" applyFill="1" applyBorder="1" applyAlignment="1">
      <alignment horizontal="center" vertical="center" shrinkToFit="1"/>
    </xf>
    <xf numFmtId="0" fontId="80" fillId="3" borderId="7" xfId="5" applyFont="1" applyFill="1" applyBorder="1" applyAlignment="1">
      <alignment horizontal="center" vertical="center" shrinkToFit="1"/>
    </xf>
    <xf numFmtId="0" fontId="80" fillId="3" borderId="8" xfId="5" applyFont="1" applyFill="1" applyBorder="1" applyAlignment="1">
      <alignment horizontal="center" vertical="center" shrinkToFit="1"/>
    </xf>
    <xf numFmtId="0" fontId="80" fillId="3" borderId="18" xfId="5" applyFont="1" applyFill="1" applyBorder="1" applyAlignment="1">
      <alignment horizontal="center" vertical="center"/>
    </xf>
    <xf numFmtId="0" fontId="80" fillId="3" borderId="2" xfId="5" applyFont="1" applyFill="1" applyBorder="1" applyAlignment="1">
      <alignment horizontal="center" vertical="center"/>
    </xf>
    <xf numFmtId="0" fontId="80" fillId="3" borderId="15" xfId="5" applyFont="1" applyFill="1" applyBorder="1" applyAlignment="1">
      <alignment horizontal="center" vertical="center"/>
    </xf>
    <xf numFmtId="0" fontId="80" fillId="3" borderId="19" xfId="5" applyFont="1" applyFill="1" applyBorder="1" applyAlignment="1">
      <alignment horizontal="center" vertical="center"/>
    </xf>
    <xf numFmtId="0" fontId="80" fillId="3" borderId="0" xfId="5" applyFont="1" applyFill="1" applyAlignment="1">
      <alignment horizontal="center" vertical="center"/>
    </xf>
    <xf numFmtId="0" fontId="80" fillId="3" borderId="16" xfId="5" applyFont="1" applyFill="1" applyBorder="1" applyAlignment="1">
      <alignment horizontal="center" vertical="center"/>
    </xf>
    <xf numFmtId="0" fontId="80" fillId="3" borderId="21" xfId="5" applyFont="1" applyFill="1" applyBorder="1" applyAlignment="1">
      <alignment horizontal="center" vertical="center"/>
    </xf>
    <xf numFmtId="0" fontId="80" fillId="3" borderId="7" xfId="5" applyFont="1" applyFill="1" applyBorder="1" applyAlignment="1">
      <alignment horizontal="center" vertical="center"/>
    </xf>
    <xf numFmtId="0" fontId="80" fillId="3" borderId="24" xfId="5" applyFont="1" applyFill="1" applyBorder="1" applyAlignment="1">
      <alignment horizontal="center" vertical="center"/>
    </xf>
    <xf numFmtId="0" fontId="38" fillId="3" borderId="0" xfId="0" applyFont="1" applyFill="1" applyAlignment="1">
      <alignment horizontal="center" vertical="center" shrinkToFit="1"/>
    </xf>
    <xf numFmtId="0" fontId="75" fillId="3" borderId="126" xfId="5" applyFont="1" applyFill="1" applyBorder="1" applyAlignment="1">
      <alignment horizontal="center" vertical="center" textRotation="255"/>
    </xf>
    <xf numFmtId="0" fontId="75" fillId="3" borderId="127" xfId="5" applyFont="1" applyFill="1" applyBorder="1" applyAlignment="1">
      <alignment horizontal="center" vertical="center" textRotation="255"/>
    </xf>
    <xf numFmtId="0" fontId="75" fillId="3" borderId="128" xfId="5" applyFont="1" applyFill="1" applyBorder="1" applyAlignment="1">
      <alignment horizontal="center" vertical="center" textRotation="255"/>
    </xf>
    <xf numFmtId="0" fontId="75" fillId="3" borderId="129" xfId="5" applyFont="1" applyFill="1" applyBorder="1" applyAlignment="1">
      <alignment horizontal="center" vertical="center" textRotation="255"/>
    </xf>
    <xf numFmtId="0" fontId="75" fillId="3" borderId="130" xfId="5" applyFont="1" applyFill="1" applyBorder="1" applyAlignment="1">
      <alignment horizontal="center" vertical="center" textRotation="255"/>
    </xf>
    <xf numFmtId="0" fontId="75" fillId="3" borderId="131" xfId="5" applyFont="1" applyFill="1" applyBorder="1" applyAlignment="1">
      <alignment horizontal="center" vertical="center" textRotation="255"/>
    </xf>
    <xf numFmtId="0" fontId="75" fillId="3" borderId="2" xfId="5" applyFont="1" applyFill="1" applyBorder="1" applyAlignment="1">
      <alignment horizontal="center" vertical="center"/>
    </xf>
    <xf numFmtId="0" fontId="75" fillId="3" borderId="15" xfId="5" applyFont="1" applyFill="1" applyBorder="1" applyAlignment="1">
      <alignment horizontal="center" vertical="center"/>
    </xf>
    <xf numFmtId="0" fontId="75" fillId="3" borderId="0" xfId="5" applyFont="1" applyFill="1" applyAlignment="1">
      <alignment horizontal="center" vertical="center"/>
    </xf>
    <xf numFmtId="0" fontId="75" fillId="3" borderId="16" xfId="5" applyFont="1" applyFill="1" applyBorder="1" applyAlignment="1">
      <alignment horizontal="center" vertical="center"/>
    </xf>
    <xf numFmtId="0" fontId="75" fillId="3" borderId="7" xfId="5" applyFont="1" applyFill="1" applyBorder="1" applyAlignment="1">
      <alignment horizontal="center" vertical="center"/>
    </xf>
    <xf numFmtId="0" fontId="75" fillId="3" borderId="24" xfId="5" applyFont="1" applyFill="1" applyBorder="1" applyAlignment="1">
      <alignment horizontal="center" vertical="center"/>
    </xf>
    <xf numFmtId="0" fontId="75" fillId="4" borderId="10" xfId="5" applyFont="1" applyFill="1" applyBorder="1" applyAlignment="1">
      <alignment horizontal="center"/>
    </xf>
    <xf numFmtId="0" fontId="75" fillId="4" borderId="23" xfId="5" applyFont="1" applyFill="1" applyBorder="1" applyAlignment="1">
      <alignment horizontal="center"/>
    </xf>
    <xf numFmtId="0" fontId="75" fillId="4" borderId="7" xfId="5" applyFont="1" applyFill="1" applyBorder="1" applyAlignment="1">
      <alignment horizontal="center"/>
    </xf>
    <xf numFmtId="0" fontId="75" fillId="4" borderId="24" xfId="5" applyFont="1" applyFill="1" applyBorder="1" applyAlignment="1">
      <alignment horizontal="center"/>
    </xf>
    <xf numFmtId="0" fontId="75" fillId="4" borderId="2" xfId="5" applyFont="1" applyFill="1" applyBorder="1" applyAlignment="1">
      <alignment horizontal="center"/>
    </xf>
    <xf numFmtId="0" fontId="75" fillId="4" borderId="15" xfId="5" applyFont="1" applyFill="1" applyBorder="1" applyAlignment="1">
      <alignment horizontal="center"/>
    </xf>
    <xf numFmtId="0" fontId="75" fillId="4" borderId="13" xfId="5" applyFont="1" applyFill="1" applyBorder="1" applyAlignment="1">
      <alignment horizontal="center"/>
    </xf>
    <xf numFmtId="0" fontId="75" fillId="4" borderId="17" xfId="5" applyFont="1" applyFill="1" applyBorder="1" applyAlignment="1">
      <alignment horizontal="center"/>
    </xf>
    <xf numFmtId="0" fontId="75" fillId="0" borderId="132" xfId="5" applyFont="1" applyBorder="1" applyAlignment="1">
      <alignment horizontal="center" vertical="center" textRotation="255" shrinkToFit="1"/>
    </xf>
    <xf numFmtId="0" fontId="75" fillId="0" borderId="134" xfId="5" applyFont="1" applyBorder="1" applyAlignment="1">
      <alignment horizontal="center" vertical="center" textRotation="255" shrinkToFit="1"/>
    </xf>
    <xf numFmtId="0" fontId="73" fillId="3" borderId="0" xfId="5" applyFont="1" applyFill="1" applyAlignment="1">
      <alignment horizontal="center" vertical="center" wrapText="1"/>
    </xf>
    <xf numFmtId="0" fontId="80" fillId="5" borderId="18" xfId="5" applyFont="1" applyFill="1" applyBorder="1" applyAlignment="1">
      <alignment horizontal="center" vertical="center"/>
    </xf>
    <xf numFmtId="0" fontId="80" fillId="5" borderId="2" xfId="5" applyFont="1" applyFill="1" applyBorder="1" applyAlignment="1">
      <alignment horizontal="center" vertical="center"/>
    </xf>
    <xf numFmtId="0" fontId="80" fillId="5" borderId="20" xfId="5" applyFont="1" applyFill="1" applyBorder="1" applyAlignment="1">
      <alignment horizontal="center" vertical="center"/>
    </xf>
    <xf numFmtId="0" fontId="80" fillId="5" borderId="13" xfId="5" applyFont="1" applyFill="1" applyBorder="1" applyAlignment="1">
      <alignment horizontal="center" vertical="center"/>
    </xf>
    <xf numFmtId="0" fontId="80" fillId="5" borderId="22" xfId="5" applyFont="1" applyFill="1" applyBorder="1" applyAlignment="1">
      <alignment horizontal="center" vertical="center"/>
    </xf>
    <xf numFmtId="0" fontId="80" fillId="5" borderId="10" xfId="5" applyFont="1" applyFill="1" applyBorder="1" applyAlignment="1">
      <alignment horizontal="center" vertical="center"/>
    </xf>
    <xf numFmtId="0" fontId="80" fillId="5" borderId="21" xfId="5" applyFont="1" applyFill="1" applyBorder="1" applyAlignment="1">
      <alignment horizontal="center" vertical="center"/>
    </xf>
    <xf numFmtId="0" fontId="80" fillId="5" borderId="7" xfId="5" applyFont="1" applyFill="1" applyBorder="1" applyAlignment="1">
      <alignment horizontal="center" vertical="center"/>
    </xf>
    <xf numFmtId="0" fontId="75" fillId="0" borderId="105" xfId="5" applyFont="1" applyBorder="1" applyAlignment="1">
      <alignment horizontal="center" vertical="center" textRotation="255" shrinkToFit="1"/>
    </xf>
    <xf numFmtId="0" fontId="75" fillId="0" borderId="133" xfId="5" applyFont="1" applyBorder="1" applyAlignment="1">
      <alignment horizontal="center" vertical="center" textRotation="255" shrinkToFit="1"/>
    </xf>
    <xf numFmtId="0" fontId="75" fillId="0" borderId="109" xfId="5" applyFont="1" applyBorder="1" applyAlignment="1">
      <alignment horizontal="center" vertical="center" textRotation="255" shrinkToFit="1"/>
    </xf>
    <xf numFmtId="0" fontId="75" fillId="0" borderId="69" xfId="5" applyFont="1" applyBorder="1" applyAlignment="1">
      <alignment horizontal="center" vertical="center" textRotation="255" shrinkToFit="1"/>
    </xf>
    <xf numFmtId="0" fontId="75" fillId="0" borderId="104" xfId="5" applyFont="1" applyBorder="1" applyAlignment="1">
      <alignment horizontal="center" vertical="center" textRotation="255" shrinkToFit="1"/>
    </xf>
    <xf numFmtId="0" fontId="75" fillId="0" borderId="70" xfId="5" applyFont="1" applyBorder="1" applyAlignment="1">
      <alignment horizontal="center" vertical="center" textRotation="255" shrinkToFit="1"/>
    </xf>
    <xf numFmtId="0" fontId="75" fillId="0" borderId="18" xfId="5" applyFont="1" applyBorder="1" applyAlignment="1">
      <alignment horizontal="center" vertical="center" textRotation="255" shrinkToFit="1"/>
    </xf>
    <xf numFmtId="0" fontId="75" fillId="0" borderId="19" xfId="5" applyFont="1" applyBorder="1" applyAlignment="1">
      <alignment horizontal="center" vertical="center" textRotation="255" shrinkToFit="1"/>
    </xf>
    <xf numFmtId="0" fontId="75" fillId="0" borderId="21" xfId="5" applyFont="1" applyBorder="1" applyAlignment="1">
      <alignment horizontal="center" vertical="center" textRotation="255" shrinkToFit="1"/>
    </xf>
    <xf numFmtId="0" fontId="78" fillId="5" borderId="18" xfId="5" applyFont="1" applyFill="1" applyBorder="1" applyAlignment="1">
      <alignment horizontal="center" vertical="center"/>
    </xf>
    <xf numFmtId="0" fontId="78" fillId="5" borderId="2" xfId="5" applyFont="1" applyFill="1" applyBorder="1" applyAlignment="1">
      <alignment horizontal="center" vertical="center"/>
    </xf>
    <xf numFmtId="0" fontId="78" fillId="5" borderId="15" xfId="5" applyFont="1" applyFill="1" applyBorder="1" applyAlignment="1">
      <alignment horizontal="center" vertical="center"/>
    </xf>
    <xf numFmtId="0" fontId="78" fillId="5" borderId="19" xfId="5" applyFont="1" applyFill="1" applyBorder="1" applyAlignment="1">
      <alignment horizontal="center" vertical="center"/>
    </xf>
    <xf numFmtId="0" fontId="78" fillId="5" borderId="0" xfId="5" applyFont="1" applyFill="1" applyAlignment="1">
      <alignment horizontal="center" vertical="center"/>
    </xf>
    <xf numFmtId="0" fontId="78" fillId="5" borderId="16" xfId="5" applyFont="1" applyFill="1" applyBorder="1" applyAlignment="1">
      <alignment horizontal="center" vertical="center"/>
    </xf>
    <xf numFmtId="0" fontId="75" fillId="4" borderId="24" xfId="5" applyFont="1" applyFill="1" applyBorder="1" applyAlignment="1">
      <alignment horizontal="right" vertical="center"/>
    </xf>
    <xf numFmtId="0" fontId="81" fillId="0" borderId="126" xfId="6" applyFont="1" applyBorder="1" applyAlignment="1">
      <alignment horizontal="left" vertical="center" shrinkToFit="1"/>
    </xf>
    <xf numFmtId="0" fontId="81" fillId="0" borderId="127" xfId="6" applyFont="1" applyBorder="1" applyAlignment="1">
      <alignment horizontal="left" vertical="center" shrinkToFit="1"/>
    </xf>
    <xf numFmtId="0" fontId="81" fillId="0" borderId="127" xfId="6" applyFont="1" applyBorder="1" applyAlignment="1">
      <alignment horizontal="center" vertical="center" shrinkToFit="1"/>
    </xf>
    <xf numFmtId="0" fontId="81" fillId="0" borderId="138" xfId="6" applyFont="1" applyBorder="1" applyAlignment="1">
      <alignment horizontal="center" vertical="center" shrinkToFit="1"/>
    </xf>
    <xf numFmtId="0" fontId="81" fillId="0" borderId="128" xfId="6" applyFont="1" applyBorder="1" applyAlignment="1">
      <alignment horizontal="center" vertical="center"/>
    </xf>
    <xf numFmtId="0" fontId="81" fillId="0" borderId="129" xfId="6" applyFont="1" applyBorder="1" applyAlignment="1">
      <alignment horizontal="center" vertical="center"/>
    </xf>
    <xf numFmtId="0" fontId="72" fillId="0" borderId="22" xfId="5" applyFont="1" applyBorder="1" applyAlignment="1">
      <alignment horizontal="center" vertical="center"/>
    </xf>
    <xf numFmtId="0" fontId="72" fillId="0" borderId="10" xfId="5" applyFont="1" applyBorder="1" applyAlignment="1">
      <alignment horizontal="center" vertical="center"/>
    </xf>
    <xf numFmtId="0" fontId="72" fillId="0" borderId="23" xfId="5" applyFont="1" applyBorder="1" applyAlignment="1">
      <alignment horizontal="center" vertical="center"/>
    </xf>
    <xf numFmtId="0" fontId="72" fillId="0" borderId="20" xfId="5" applyFont="1" applyBorder="1" applyAlignment="1">
      <alignment horizontal="center" vertical="center"/>
    </xf>
    <xf numFmtId="0" fontId="72" fillId="0" borderId="13" xfId="5" applyFont="1" applyBorder="1" applyAlignment="1">
      <alignment horizontal="center" vertical="center"/>
    </xf>
    <xf numFmtId="0" fontId="72" fillId="0" borderId="17" xfId="5" applyFont="1" applyBorder="1" applyAlignment="1">
      <alignment horizontal="center" vertical="center"/>
    </xf>
    <xf numFmtId="0" fontId="42" fillId="0" borderId="20" xfId="5" applyFont="1" applyBorder="1" applyAlignment="1">
      <alignment horizontal="center" vertical="center"/>
    </xf>
    <xf numFmtId="0" fontId="42" fillId="0" borderId="13" xfId="5" applyFont="1" applyBorder="1" applyAlignment="1">
      <alignment horizontal="center" vertical="center"/>
    </xf>
    <xf numFmtId="0" fontId="73" fillId="0" borderId="13" xfId="5" applyFont="1" applyBorder="1" applyAlignment="1">
      <alignment horizontal="center" vertical="center"/>
    </xf>
    <xf numFmtId="0" fontId="73" fillId="0" borderId="0" xfId="5" applyFont="1" applyAlignment="1">
      <alignment horizontal="center" vertical="center"/>
    </xf>
    <xf numFmtId="0" fontId="42" fillId="0" borderId="22" xfId="5" applyFont="1" applyBorder="1" applyAlignment="1">
      <alignment horizontal="center" vertical="center"/>
    </xf>
    <xf numFmtId="0" fontId="42" fillId="0" borderId="10" xfId="5" applyFont="1" applyBorder="1" applyAlignment="1">
      <alignment horizontal="center" vertical="center"/>
    </xf>
    <xf numFmtId="0" fontId="42" fillId="0" borderId="19" xfId="5" applyFont="1" applyBorder="1" applyAlignment="1">
      <alignment horizontal="center" vertical="center"/>
    </xf>
    <xf numFmtId="0" fontId="42" fillId="0" borderId="0" xfId="5" applyFont="1" applyAlignment="1">
      <alignment horizontal="center" vertical="center"/>
    </xf>
    <xf numFmtId="0" fontId="73" fillId="0" borderId="10" xfId="5" applyFont="1" applyBorder="1" applyAlignment="1">
      <alignment horizontal="center" vertical="center"/>
    </xf>
    <xf numFmtId="0" fontId="75" fillId="0" borderId="135" xfId="5" applyFont="1" applyBorder="1" applyAlignment="1">
      <alignment horizontal="center" vertical="center" textRotation="255" shrinkToFit="1"/>
    </xf>
    <xf numFmtId="0" fontId="75" fillId="0" borderId="136" xfId="5" applyFont="1" applyBorder="1" applyAlignment="1">
      <alignment horizontal="center" vertical="center" textRotation="255" shrinkToFit="1"/>
    </xf>
    <xf numFmtId="0" fontId="73" fillId="4" borderId="13" xfId="5" applyFont="1" applyFill="1" applyBorder="1" applyAlignment="1">
      <alignment horizontal="center" vertical="center"/>
    </xf>
    <xf numFmtId="0" fontId="73" fillId="4" borderId="17" xfId="5" applyFont="1" applyFill="1" applyBorder="1" applyAlignment="1">
      <alignment horizontal="center" vertical="center"/>
    </xf>
    <xf numFmtId="0" fontId="73" fillId="4" borderId="10" xfId="5" applyFont="1" applyFill="1" applyBorder="1" applyAlignment="1">
      <alignment horizontal="center" vertical="center"/>
    </xf>
    <xf numFmtId="0" fontId="73" fillId="4" borderId="23" xfId="5" applyFont="1" applyFill="1" applyBorder="1" applyAlignment="1">
      <alignment horizontal="center" vertical="center"/>
    </xf>
    <xf numFmtId="0" fontId="44" fillId="5" borderId="66" xfId="5" applyFill="1" applyBorder="1" applyAlignment="1">
      <alignment horizontal="center" vertical="center"/>
    </xf>
    <xf numFmtId="0" fontId="44" fillId="5" borderId="61" xfId="5" applyFill="1" applyBorder="1" applyAlignment="1">
      <alignment horizontal="center" vertical="center"/>
    </xf>
    <xf numFmtId="0" fontId="44" fillId="5" borderId="62" xfId="5" applyFill="1" applyBorder="1" applyAlignment="1">
      <alignment horizontal="center" vertical="center"/>
    </xf>
    <xf numFmtId="0" fontId="91" fillId="0" borderId="143" xfId="0" applyFont="1" applyBorder="1" applyAlignment="1">
      <alignment horizontal="center" vertical="center" wrapText="1"/>
    </xf>
    <xf numFmtId="0" fontId="91" fillId="0" borderId="144" xfId="0" applyFont="1" applyBorder="1" applyAlignment="1">
      <alignment horizontal="center" vertical="center" wrapText="1"/>
    </xf>
    <xf numFmtId="0" fontId="91" fillId="0" borderId="145" xfId="0" applyFont="1" applyBorder="1" applyAlignment="1">
      <alignment horizontal="center" vertical="center" wrapText="1"/>
    </xf>
    <xf numFmtId="0" fontId="91" fillId="0" borderId="146" xfId="0" applyFont="1" applyBorder="1" applyAlignment="1">
      <alignment horizontal="center" vertical="center" wrapText="1"/>
    </xf>
    <xf numFmtId="0" fontId="91" fillId="0" borderId="0" xfId="0" applyFont="1" applyAlignment="1">
      <alignment horizontal="center" vertical="center" wrapText="1"/>
    </xf>
    <xf numFmtId="0" fontId="91" fillId="0" borderId="147" xfId="0" applyFont="1" applyBorder="1" applyAlignment="1">
      <alignment horizontal="center" vertical="center" wrapText="1"/>
    </xf>
    <xf numFmtId="0" fontId="91" fillId="0" borderId="148" xfId="0" applyFont="1" applyBorder="1" applyAlignment="1">
      <alignment horizontal="center" vertical="center" wrapText="1"/>
    </xf>
    <xf numFmtId="0" fontId="91" fillId="0" borderId="149" xfId="0" applyFont="1" applyBorder="1" applyAlignment="1">
      <alignment horizontal="center" vertical="center" wrapText="1"/>
    </xf>
    <xf numFmtId="0" fontId="91" fillId="0" borderId="150" xfId="0" applyFont="1" applyBorder="1" applyAlignment="1">
      <alignment horizontal="center" vertical="center" wrapText="1"/>
    </xf>
    <xf numFmtId="0" fontId="81" fillId="0" borderId="130" xfId="6" applyFont="1" applyBorder="1" applyAlignment="1">
      <alignment horizontal="center" vertical="center" shrinkToFit="1"/>
    </xf>
    <xf numFmtId="0" fontId="81" fillId="0" borderId="131" xfId="6" applyFont="1" applyBorder="1" applyAlignment="1">
      <alignment horizontal="center" vertical="center" shrinkToFit="1"/>
    </xf>
    <xf numFmtId="0" fontId="81" fillId="5" borderId="131" xfId="6" applyFont="1" applyFill="1" applyBorder="1" applyAlignment="1">
      <alignment horizontal="center" vertical="center"/>
    </xf>
    <xf numFmtId="0" fontId="81" fillId="5" borderId="140" xfId="6" applyFont="1" applyFill="1" applyBorder="1" applyAlignment="1">
      <alignment horizontal="center" vertical="center"/>
    </xf>
    <xf numFmtId="0" fontId="89" fillId="0" borderId="143" xfId="0" applyFont="1" applyBorder="1" applyAlignment="1">
      <alignment horizontal="center" vertical="center" wrapText="1"/>
    </xf>
    <xf numFmtId="0" fontId="89" fillId="0" borderId="144" xfId="0" applyFont="1" applyBorder="1" applyAlignment="1">
      <alignment horizontal="center" vertical="center" wrapText="1"/>
    </xf>
    <xf numFmtId="0" fontId="89" fillId="0" borderId="145" xfId="0" applyFont="1" applyBorder="1" applyAlignment="1">
      <alignment horizontal="center" vertical="center" wrapText="1"/>
    </xf>
    <xf numFmtId="0" fontId="89" fillId="0" borderId="146" xfId="0" applyFont="1" applyBorder="1" applyAlignment="1">
      <alignment horizontal="center" vertical="center" wrapText="1"/>
    </xf>
    <xf numFmtId="0" fontId="89" fillId="0" borderId="0" xfId="0" applyFont="1" applyAlignment="1">
      <alignment horizontal="center" vertical="center" wrapText="1"/>
    </xf>
    <xf numFmtId="0" fontId="89" fillId="0" borderId="147" xfId="0" applyFont="1" applyBorder="1" applyAlignment="1">
      <alignment horizontal="center" vertical="center" wrapText="1"/>
    </xf>
    <xf numFmtId="0" fontId="89" fillId="0" borderId="148" xfId="0" applyFont="1" applyBorder="1" applyAlignment="1">
      <alignment horizontal="center" vertical="center" wrapText="1"/>
    </xf>
    <xf numFmtId="0" fontId="89" fillId="0" borderId="149" xfId="0" applyFont="1" applyBorder="1" applyAlignment="1">
      <alignment horizontal="center" vertical="center" wrapText="1"/>
    </xf>
    <xf numFmtId="0" fontId="89" fillId="0" borderId="150" xfId="0" applyFont="1" applyBorder="1" applyAlignment="1">
      <alignment horizontal="center" vertical="center" wrapText="1"/>
    </xf>
    <xf numFmtId="0" fontId="72" fillId="3" borderId="15" xfId="5" applyFont="1" applyFill="1" applyBorder="1" applyAlignment="1">
      <alignment horizontal="center"/>
    </xf>
    <xf numFmtId="0" fontId="72" fillId="3" borderId="16" xfId="5" applyFont="1" applyFill="1" applyBorder="1" applyAlignment="1">
      <alignment horizontal="center"/>
    </xf>
    <xf numFmtId="0" fontId="72" fillId="3" borderId="24" xfId="5" applyFont="1" applyFill="1" applyBorder="1" applyAlignment="1">
      <alignment horizontal="center"/>
    </xf>
    <xf numFmtId="0" fontId="44" fillId="0" borderId="0" xfId="5" applyAlignment="1">
      <alignment vertical="center" wrapText="1"/>
    </xf>
    <xf numFmtId="0" fontId="44" fillId="0" borderId="0" xfId="5" applyAlignment="1">
      <alignment horizontal="center" vertical="center"/>
    </xf>
    <xf numFmtId="0" fontId="5" fillId="0" borderId="130" xfId="6" applyBorder="1" applyAlignment="1">
      <alignment horizontal="center" vertical="center" shrinkToFit="1"/>
    </xf>
    <xf numFmtId="0" fontId="5" fillId="0" borderId="131" xfId="6" applyBorder="1" applyAlignment="1">
      <alignment horizontal="center" vertical="center" shrinkToFit="1"/>
    </xf>
    <xf numFmtId="0" fontId="5" fillId="0" borderId="128" xfId="6" applyBorder="1" applyAlignment="1">
      <alignment horizontal="center" vertical="center"/>
    </xf>
    <xf numFmtId="0" fontId="5" fillId="0" borderId="129" xfId="6" applyBorder="1" applyAlignment="1">
      <alignment horizontal="center" vertical="center"/>
    </xf>
    <xf numFmtId="0" fontId="70" fillId="0" borderId="0" xfId="5" applyFont="1" applyAlignment="1">
      <alignment horizontal="center" vertical="center"/>
    </xf>
    <xf numFmtId="0" fontId="70" fillId="0" borderId="13" xfId="5" applyFont="1" applyBorder="1" applyAlignment="1">
      <alignment horizontal="center" vertical="center"/>
    </xf>
    <xf numFmtId="0" fontId="70" fillId="0" borderId="0" xfId="5" applyFont="1" applyAlignment="1">
      <alignment horizontal="center" vertical="center" wrapText="1"/>
    </xf>
    <xf numFmtId="0" fontId="5" fillId="0" borderId="139" xfId="6" applyBorder="1" applyAlignment="1">
      <alignment horizontal="center" vertical="center"/>
    </xf>
    <xf numFmtId="0" fontId="5" fillId="0" borderId="131" xfId="6" applyBorder="1" applyAlignment="1">
      <alignment horizontal="center" vertical="center"/>
    </xf>
    <xf numFmtId="0" fontId="5" fillId="0" borderId="140" xfId="6" applyBorder="1" applyAlignment="1">
      <alignment horizontal="center" vertical="center"/>
    </xf>
    <xf numFmtId="0" fontId="87" fillId="0" borderId="0" xfId="5" applyFont="1" applyAlignment="1">
      <alignment horizontal="center" vertical="center"/>
    </xf>
    <xf numFmtId="0" fontId="5" fillId="0" borderId="126" xfId="6" applyBorder="1" applyAlignment="1">
      <alignment horizontal="left" vertical="center" shrinkToFit="1"/>
    </xf>
    <xf numFmtId="0" fontId="5" fillId="0" borderId="127" xfId="6" applyBorder="1" applyAlignment="1">
      <alignment horizontal="left" vertical="center" shrinkToFit="1"/>
    </xf>
    <xf numFmtId="0" fontId="5" fillId="0" borderId="127" xfId="6" applyBorder="1" applyAlignment="1">
      <alignment horizontal="center" vertical="center" shrinkToFit="1"/>
    </xf>
    <xf numFmtId="0" fontId="5" fillId="0" borderId="138" xfId="6" applyBorder="1" applyAlignment="1">
      <alignment horizontal="center" vertical="center" shrinkToFit="1"/>
    </xf>
    <xf numFmtId="0" fontId="75" fillId="0" borderId="18" xfId="5" applyFont="1" applyBorder="1" applyAlignment="1">
      <alignment horizontal="center" vertical="center"/>
    </xf>
    <xf numFmtId="0" fontId="75" fillId="0" borderId="2" xfId="5" applyFont="1" applyBorder="1" applyAlignment="1">
      <alignment horizontal="center" vertical="center"/>
    </xf>
    <xf numFmtId="0" fontId="75" fillId="0" borderId="20" xfId="5" applyFont="1" applyBorder="1" applyAlignment="1">
      <alignment horizontal="center" vertical="center"/>
    </xf>
    <xf numFmtId="0" fontId="75" fillId="0" borderId="13" xfId="5" applyFont="1" applyBorder="1" applyAlignment="1">
      <alignment horizontal="center" vertical="center"/>
    </xf>
    <xf numFmtId="0" fontId="75" fillId="0" borderId="22" xfId="5" applyFont="1" applyBorder="1" applyAlignment="1">
      <alignment horizontal="center" vertical="center"/>
    </xf>
    <xf numFmtId="0" fontId="75" fillId="0" borderId="10" xfId="5" applyFont="1" applyBorder="1" applyAlignment="1">
      <alignment horizontal="center" vertical="center"/>
    </xf>
    <xf numFmtId="0" fontId="75" fillId="0" borderId="21" xfId="5" applyFont="1" applyBorder="1" applyAlignment="1">
      <alignment horizontal="center" vertical="center"/>
    </xf>
    <xf numFmtId="0" fontId="75" fillId="0" borderId="7" xfId="5" applyFont="1" applyBorder="1" applyAlignment="1">
      <alignment horizontal="center" vertical="center"/>
    </xf>
    <xf numFmtId="0" fontId="75" fillId="0" borderId="28" xfId="5" applyFont="1" applyBorder="1" applyAlignment="1">
      <alignment horizontal="center" vertical="center" wrapText="1"/>
    </xf>
    <xf numFmtId="0" fontId="75" fillId="0" borderId="29" xfId="5" applyFont="1" applyBorder="1" applyAlignment="1">
      <alignment horizontal="center" vertical="center" wrapText="1"/>
    </xf>
    <xf numFmtId="0" fontId="75" fillId="0" borderId="142" xfId="5" applyFont="1" applyBorder="1" applyAlignment="1">
      <alignment horizontal="center" vertical="center" wrapText="1"/>
    </xf>
    <xf numFmtId="0" fontId="75" fillId="0" borderId="40" xfId="5" applyFont="1" applyBorder="1" applyAlignment="1">
      <alignment horizontal="center" vertical="center" wrapText="1"/>
    </xf>
    <xf numFmtId="0" fontId="75" fillId="0" borderId="41" xfId="5" applyFont="1" applyBorder="1" applyAlignment="1">
      <alignment horizontal="center" vertical="center" wrapText="1"/>
    </xf>
    <xf numFmtId="0" fontId="75" fillId="0" borderId="44" xfId="5" applyFont="1" applyBorder="1" applyAlignment="1">
      <alignment horizontal="center" vertical="center" wrapText="1"/>
    </xf>
    <xf numFmtId="0" fontId="75" fillId="0" borderId="59" xfId="5" applyFont="1" applyBorder="1" applyAlignment="1">
      <alignment horizontal="center" vertical="center" wrapText="1"/>
    </xf>
    <xf numFmtId="0" fontId="75" fillId="0" borderId="55" xfId="5" applyFont="1" applyBorder="1" applyAlignment="1">
      <alignment horizontal="center" vertical="center" wrapText="1"/>
    </xf>
    <xf numFmtId="0" fontId="75" fillId="0" borderId="110" xfId="5" applyFont="1" applyBorder="1" applyAlignment="1">
      <alignment horizontal="center" vertical="center" wrapText="1"/>
    </xf>
    <xf numFmtId="0" fontId="75" fillId="0" borderId="3" xfId="5" applyFont="1" applyBorder="1" applyAlignment="1">
      <alignment horizontal="center" vertical="center"/>
    </xf>
    <xf numFmtId="0" fontId="75" fillId="0" borderId="19" xfId="5" applyFont="1" applyBorder="1" applyAlignment="1">
      <alignment horizontal="center" vertical="center"/>
    </xf>
    <xf numFmtId="0" fontId="75" fillId="0" borderId="0" xfId="5" applyFont="1" applyAlignment="1">
      <alignment horizontal="center" vertical="center"/>
    </xf>
    <xf numFmtId="0" fontId="75" fillId="0" borderId="5" xfId="5" applyFont="1" applyBorder="1" applyAlignment="1">
      <alignment horizontal="center" vertical="center"/>
    </xf>
    <xf numFmtId="0" fontId="75" fillId="0" borderId="21" xfId="5" applyFont="1" applyBorder="1" applyAlignment="1">
      <alignment horizontal="right" vertical="center"/>
    </xf>
    <xf numFmtId="0" fontId="75" fillId="0" borderId="7" xfId="5" applyFont="1" applyBorder="1" applyAlignment="1">
      <alignment horizontal="right" vertical="center"/>
    </xf>
    <xf numFmtId="0" fontId="75" fillId="0" borderId="8" xfId="5" applyFont="1" applyBorder="1" applyAlignment="1">
      <alignment horizontal="right" vertical="center"/>
    </xf>
    <xf numFmtId="0" fontId="73" fillId="0" borderId="105" xfId="5" applyFont="1" applyBorder="1" applyAlignment="1">
      <alignment horizontal="center" vertical="center" textRotation="255"/>
    </xf>
    <xf numFmtId="0" fontId="73" fillId="0" borderId="133" xfId="5" applyFont="1" applyBorder="1" applyAlignment="1">
      <alignment horizontal="center" vertical="center" textRotation="255"/>
    </xf>
    <xf numFmtId="0" fontId="73" fillId="0" borderId="109" xfId="5" applyFont="1" applyBorder="1" applyAlignment="1">
      <alignment horizontal="center" vertical="center" textRotation="255"/>
    </xf>
    <xf numFmtId="0" fontId="73" fillId="0" borderId="69" xfId="5" applyFont="1" applyBorder="1" applyAlignment="1">
      <alignment horizontal="center" vertical="center" textRotation="255"/>
    </xf>
    <xf numFmtId="0" fontId="73" fillId="0" borderId="104" xfId="5" applyFont="1" applyBorder="1" applyAlignment="1">
      <alignment horizontal="center" vertical="center" textRotation="255"/>
    </xf>
    <xf numFmtId="0" fontId="73" fillId="0" borderId="70" xfId="5" applyFont="1" applyBorder="1" applyAlignment="1">
      <alignment horizontal="center" vertical="center" textRotation="255"/>
    </xf>
    <xf numFmtId="0" fontId="73" fillId="0" borderId="18" xfId="5" applyFont="1" applyBorder="1" applyAlignment="1">
      <alignment horizontal="center" vertical="center" textRotation="255"/>
    </xf>
    <xf numFmtId="0" fontId="73" fillId="0" borderId="19" xfId="5" applyFont="1" applyBorder="1" applyAlignment="1">
      <alignment horizontal="center" vertical="center" textRotation="255"/>
    </xf>
    <xf numFmtId="0" fontId="73" fillId="0" borderId="21" xfId="5" applyFont="1" applyBorder="1" applyAlignment="1">
      <alignment horizontal="center" vertical="center" textRotation="255"/>
    </xf>
    <xf numFmtId="0" fontId="75" fillId="0" borderId="132" xfId="5" applyFont="1" applyBorder="1" applyAlignment="1">
      <alignment horizontal="center" vertical="center" textRotation="255"/>
    </xf>
    <xf numFmtId="0" fontId="75" fillId="0" borderId="134" xfId="5" applyFont="1" applyBorder="1" applyAlignment="1">
      <alignment horizontal="center" vertical="center" textRotation="255"/>
    </xf>
    <xf numFmtId="0" fontId="75" fillId="0" borderId="2" xfId="5" applyFont="1" applyBorder="1" applyAlignment="1">
      <alignment horizontal="center"/>
    </xf>
    <xf numFmtId="0" fontId="75" fillId="0" borderId="15" xfId="5" applyFont="1" applyBorder="1" applyAlignment="1">
      <alignment horizontal="center"/>
    </xf>
    <xf numFmtId="0" fontId="75" fillId="0" borderId="13" xfId="5" applyFont="1" applyBorder="1" applyAlignment="1">
      <alignment horizontal="center"/>
    </xf>
    <xf numFmtId="0" fontId="75" fillId="0" borderId="17" xfId="5" applyFont="1" applyBorder="1" applyAlignment="1">
      <alignment horizontal="center"/>
    </xf>
    <xf numFmtId="0" fontId="73" fillId="0" borderId="1" xfId="5" applyFont="1" applyBorder="1" applyAlignment="1">
      <alignment horizontal="center" vertical="center" textRotation="255"/>
    </xf>
    <xf numFmtId="0" fontId="73" fillId="0" borderId="2" xfId="5" applyFont="1" applyBorder="1" applyAlignment="1">
      <alignment horizontal="center" vertical="center" textRotation="255"/>
    </xf>
    <xf numFmtId="0" fontId="73" fillId="0" borderId="4" xfId="5" applyFont="1" applyBorder="1" applyAlignment="1">
      <alignment horizontal="center" vertical="center" textRotation="255"/>
    </xf>
    <xf numFmtId="0" fontId="73" fillId="0" borderId="0" xfId="5" applyFont="1" applyAlignment="1">
      <alignment horizontal="center" vertical="center" textRotation="255"/>
    </xf>
    <xf numFmtId="0" fontId="73" fillId="0" borderId="6" xfId="5" applyFont="1" applyBorder="1" applyAlignment="1">
      <alignment horizontal="center" vertical="center" textRotation="255"/>
    </xf>
    <xf numFmtId="0" fontId="73" fillId="0" borderId="7" xfId="5" applyFont="1" applyBorder="1" applyAlignment="1">
      <alignment horizontal="center" vertical="center" textRotation="255"/>
    </xf>
    <xf numFmtId="0" fontId="75" fillId="0" borderId="15" xfId="5" applyFont="1" applyBorder="1" applyAlignment="1">
      <alignment horizontal="center" vertical="center"/>
    </xf>
    <xf numFmtId="0" fontId="75" fillId="0" borderId="16" xfId="5" applyFont="1" applyBorder="1" applyAlignment="1">
      <alignment horizontal="center" vertical="center"/>
    </xf>
    <xf numFmtId="0" fontId="73" fillId="0" borderId="127" xfId="5" applyFont="1" applyBorder="1" applyAlignment="1">
      <alignment horizontal="center" vertical="center" textRotation="255"/>
    </xf>
    <xf numFmtId="0" fontId="73" fillId="0" borderId="129" xfId="5" applyFont="1" applyBorder="1" applyAlignment="1">
      <alignment horizontal="center" vertical="center" textRotation="255"/>
    </xf>
    <xf numFmtId="0" fontId="73" fillId="0" borderId="68" xfId="5" applyFont="1" applyBorder="1" applyAlignment="1">
      <alignment horizontal="center" vertical="center" textRotation="255"/>
    </xf>
    <xf numFmtId="0" fontId="73" fillId="0" borderId="131" xfId="5" applyFont="1" applyBorder="1" applyAlignment="1">
      <alignment horizontal="center" vertical="center" textRotation="255"/>
    </xf>
    <xf numFmtId="0" fontId="75" fillId="0" borderId="135" xfId="5" applyFont="1" applyBorder="1" applyAlignment="1">
      <alignment horizontal="center" vertical="center" textRotation="255"/>
    </xf>
    <xf numFmtId="0" fontId="75" fillId="0" borderId="136" xfId="5" applyFont="1" applyBorder="1" applyAlignment="1">
      <alignment horizontal="center" vertical="center" textRotation="255"/>
    </xf>
    <xf numFmtId="0" fontId="75" fillId="0" borderId="10" xfId="5" applyFont="1" applyBorder="1" applyAlignment="1">
      <alignment horizontal="center"/>
    </xf>
    <xf numFmtId="0" fontId="75" fillId="0" borderId="23" xfId="5" applyFont="1" applyBorder="1" applyAlignment="1">
      <alignment horizontal="center"/>
    </xf>
    <xf numFmtId="0" fontId="75" fillId="0" borderId="7" xfId="5" applyFont="1" applyBorder="1" applyAlignment="1">
      <alignment horizontal="center"/>
    </xf>
    <xf numFmtId="0" fontId="75" fillId="0" borderId="24" xfId="5" applyFont="1" applyBorder="1" applyAlignment="1">
      <alignment horizontal="center"/>
    </xf>
    <xf numFmtId="0" fontId="75" fillId="0" borderId="24" xfId="5" applyFont="1" applyBorder="1" applyAlignment="1">
      <alignment horizontal="right" vertical="center"/>
    </xf>
    <xf numFmtId="0" fontId="54" fillId="0" borderId="0" xfId="1" applyFont="1" applyAlignment="1">
      <alignment vertical="center" wrapText="1"/>
    </xf>
    <xf numFmtId="0" fontId="54" fillId="0" borderId="0" xfId="1" applyFont="1">
      <alignment vertical="center"/>
    </xf>
    <xf numFmtId="0" fontId="46" fillId="0" borderId="0" xfId="1" quotePrefix="1" applyFont="1" applyAlignment="1">
      <alignment horizontal="center" vertical="center" shrinkToFit="1"/>
    </xf>
    <xf numFmtId="0" fontId="47" fillId="0" borderId="101" xfId="1" quotePrefix="1" applyFont="1" applyBorder="1" applyAlignment="1">
      <alignment horizontal="center" vertical="center" shrinkToFit="1"/>
    </xf>
    <xf numFmtId="0" fontId="47" fillId="0" borderId="102" xfId="1" quotePrefix="1" applyFont="1" applyBorder="1" applyAlignment="1">
      <alignment horizontal="center" vertical="center" shrinkToFit="1"/>
    </xf>
    <xf numFmtId="0" fontId="47" fillId="0" borderId="103" xfId="1" quotePrefix="1" applyFont="1" applyBorder="1" applyAlignment="1">
      <alignment horizontal="center" vertical="center" shrinkToFit="1"/>
    </xf>
    <xf numFmtId="0" fontId="47" fillId="0" borderId="68" xfId="1" quotePrefix="1" applyFont="1" applyBorder="1" applyAlignment="1">
      <alignment horizontal="center" vertical="center" shrinkToFit="1"/>
    </xf>
    <xf numFmtId="0" fontId="47" fillId="0" borderId="104" xfId="1" quotePrefix="1" applyFont="1" applyBorder="1" applyAlignment="1">
      <alignment horizontal="center" vertical="center" shrinkToFit="1"/>
    </xf>
    <xf numFmtId="0" fontId="47" fillId="0" borderId="67" xfId="1" quotePrefix="1" applyFont="1" applyBorder="1" applyAlignment="1">
      <alignment horizontal="center" vertical="center" shrinkToFit="1"/>
    </xf>
    <xf numFmtId="0" fontId="47" fillId="0" borderId="0" xfId="1" quotePrefix="1" applyFont="1" applyAlignment="1">
      <alignment horizontal="center" vertical="center" shrinkToFit="1"/>
    </xf>
    <xf numFmtId="0" fontId="47" fillId="0" borderId="0" xfId="1" applyFont="1" applyAlignment="1">
      <alignment horizontal="center" vertical="center" shrinkToFit="1"/>
    </xf>
    <xf numFmtId="0" fontId="53" fillId="0" borderId="0" xfId="1" applyFont="1" applyAlignment="1">
      <alignment vertical="center" shrinkToFit="1"/>
    </xf>
    <xf numFmtId="0" fontId="21" fillId="5" borderId="22" xfId="0" applyFont="1" applyFill="1" applyBorder="1" applyAlignment="1" applyProtection="1">
      <alignment horizontal="left" vertical="center" indent="1"/>
      <protection locked="0"/>
    </xf>
    <xf numFmtId="0" fontId="21" fillId="5" borderId="10" xfId="0" applyFont="1" applyFill="1" applyBorder="1" applyAlignment="1" applyProtection="1">
      <alignment horizontal="left" vertical="center" indent="1"/>
      <protection locked="0"/>
    </xf>
    <xf numFmtId="0" fontId="21" fillId="5" borderId="23" xfId="0" applyFont="1" applyFill="1" applyBorder="1" applyAlignment="1" applyProtection="1">
      <alignment horizontal="left" vertical="center" indent="1"/>
      <protection locked="0"/>
    </xf>
    <xf numFmtId="0" fontId="21" fillId="5" borderId="11" xfId="0" applyFont="1" applyFill="1" applyBorder="1" applyAlignment="1" applyProtection="1">
      <alignment horizontal="left" vertical="center" indent="1"/>
      <protection locked="0"/>
    </xf>
    <xf numFmtId="0" fontId="21" fillId="5" borderId="16" xfId="0" applyFont="1" applyFill="1" applyBorder="1" applyAlignment="1" applyProtection="1">
      <alignment horizontal="left" vertical="center" indent="1"/>
      <protection locked="0"/>
    </xf>
    <xf numFmtId="0" fontId="21" fillId="5" borderId="21" xfId="0" applyFont="1" applyFill="1" applyBorder="1" applyAlignment="1" applyProtection="1">
      <alignment horizontal="left" vertical="center" indent="1"/>
      <protection locked="0"/>
    </xf>
    <xf numFmtId="0" fontId="21" fillId="5" borderId="7" xfId="0" applyFont="1" applyFill="1" applyBorder="1" applyAlignment="1" applyProtection="1">
      <alignment horizontal="left" vertical="center" indent="1"/>
      <protection locked="0"/>
    </xf>
    <xf numFmtId="0" fontId="21" fillId="5" borderId="24" xfId="0" applyFont="1" applyFill="1" applyBorder="1" applyAlignment="1" applyProtection="1">
      <alignment horizontal="left" vertical="center" indent="1"/>
      <protection locked="0"/>
    </xf>
    <xf numFmtId="0" fontId="21" fillId="5" borderId="8" xfId="0" applyFont="1" applyFill="1" applyBorder="1" applyAlignment="1" applyProtection="1">
      <alignment horizontal="left" vertical="center" indent="1"/>
      <protection locked="0"/>
    </xf>
    <xf numFmtId="0" fontId="1" fillId="0" borderId="0" xfId="3" applyFont="1">
      <alignment vertical="center"/>
    </xf>
  </cellXfs>
  <cellStyles count="8">
    <cellStyle name="ハイパーリンク" xfId="7" builtinId="8"/>
    <cellStyle name="標準" xfId="0" builtinId="0"/>
    <cellStyle name="標準 2" xfId="3" xr:uid="{B4B51065-58DC-437C-9B9F-2E6FDEB1334A}"/>
    <cellStyle name="標準 2 2" xfId="2" xr:uid="{3021D967-E2F7-4945-846A-8134AF173DF2}"/>
    <cellStyle name="標準 2 3" xfId="4" xr:uid="{D3428D78-A96D-4178-87EE-20CDFB1BEED2}"/>
    <cellStyle name="標準 2 4" xfId="5" xr:uid="{32DAF22E-5836-438A-BE20-876F37CC0B55}"/>
    <cellStyle name="標準 3" xfId="1" xr:uid="{D73042EF-1305-4CAB-B5A3-357AFEB1C6AE}"/>
    <cellStyle name="標準 4" xfId="6" xr:uid="{C75C21FA-1CBE-47E1-90B8-7D14FA722280}"/>
  </cellStyles>
  <dxfs count="3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66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14</xdr:col>
      <xdr:colOff>85725</xdr:colOff>
      <xdr:row>0</xdr:row>
      <xdr:rowOff>38100</xdr:rowOff>
    </xdr:from>
    <xdr:to>
      <xdr:col>26</xdr:col>
      <xdr:colOff>171275</xdr:colOff>
      <xdr:row>3</xdr:row>
      <xdr:rowOff>41955</xdr:rowOff>
    </xdr:to>
    <xdr:pic>
      <xdr:nvPicPr>
        <xdr:cNvPr id="3" name="図 2">
          <a:extLst>
            <a:ext uri="{FF2B5EF4-FFF2-40B4-BE49-F238E27FC236}">
              <a16:creationId xmlns:a16="http://schemas.microsoft.com/office/drawing/2014/main" id="{0769D570-D406-B9BC-B76F-7FE3D7DA36FD}"/>
            </a:ext>
          </a:extLst>
        </xdr:cNvPr>
        <xdr:cNvPicPr>
          <a:picLocks noChangeAspect="1"/>
        </xdr:cNvPicPr>
      </xdr:nvPicPr>
      <xdr:blipFill>
        <a:blip xmlns:r="http://schemas.openxmlformats.org/officeDocument/2006/relationships" r:embed="rId1"/>
        <a:stretch>
          <a:fillRect/>
        </a:stretch>
      </xdr:blipFill>
      <xdr:spPr>
        <a:xfrm>
          <a:off x="2752725" y="38100"/>
          <a:ext cx="2371550" cy="5182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38100</xdr:colOff>
      <xdr:row>0</xdr:row>
      <xdr:rowOff>38100</xdr:rowOff>
    </xdr:from>
    <xdr:to>
      <xdr:col>27</xdr:col>
      <xdr:colOff>123650</xdr:colOff>
      <xdr:row>3</xdr:row>
      <xdr:rowOff>41955</xdr:rowOff>
    </xdr:to>
    <xdr:pic>
      <xdr:nvPicPr>
        <xdr:cNvPr id="2" name="図 1">
          <a:extLst>
            <a:ext uri="{FF2B5EF4-FFF2-40B4-BE49-F238E27FC236}">
              <a16:creationId xmlns:a16="http://schemas.microsoft.com/office/drawing/2014/main" id="{638F6BC1-189E-8B56-C95B-17FEACEA6EB1}"/>
            </a:ext>
          </a:extLst>
        </xdr:cNvPr>
        <xdr:cNvPicPr>
          <a:picLocks noChangeAspect="1"/>
        </xdr:cNvPicPr>
      </xdr:nvPicPr>
      <xdr:blipFill>
        <a:blip xmlns:r="http://schemas.openxmlformats.org/officeDocument/2006/relationships" r:embed="rId1"/>
        <a:stretch>
          <a:fillRect/>
        </a:stretch>
      </xdr:blipFill>
      <xdr:spPr>
        <a:xfrm>
          <a:off x="2895600" y="38100"/>
          <a:ext cx="2371550" cy="5182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152400</xdr:colOff>
      <xdr:row>0</xdr:row>
      <xdr:rowOff>66675</xdr:rowOff>
    </xdr:from>
    <xdr:to>
      <xdr:col>28</xdr:col>
      <xdr:colOff>47450</xdr:colOff>
      <xdr:row>3</xdr:row>
      <xdr:rowOff>70530</xdr:rowOff>
    </xdr:to>
    <xdr:pic>
      <xdr:nvPicPr>
        <xdr:cNvPr id="2" name="図 1">
          <a:extLst>
            <a:ext uri="{FF2B5EF4-FFF2-40B4-BE49-F238E27FC236}">
              <a16:creationId xmlns:a16="http://schemas.microsoft.com/office/drawing/2014/main" id="{82B4E61A-2404-6E02-CC46-62205FA27F95}"/>
            </a:ext>
          </a:extLst>
        </xdr:cNvPr>
        <xdr:cNvPicPr>
          <a:picLocks noChangeAspect="1"/>
        </xdr:cNvPicPr>
      </xdr:nvPicPr>
      <xdr:blipFill>
        <a:blip xmlns:r="http://schemas.openxmlformats.org/officeDocument/2006/relationships" r:embed="rId1"/>
        <a:stretch>
          <a:fillRect/>
        </a:stretch>
      </xdr:blipFill>
      <xdr:spPr>
        <a:xfrm>
          <a:off x="3009900" y="66675"/>
          <a:ext cx="2371550" cy="5182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161925</xdr:colOff>
      <xdr:row>0</xdr:row>
      <xdr:rowOff>19050</xdr:rowOff>
    </xdr:from>
    <xdr:to>
      <xdr:col>28</xdr:col>
      <xdr:colOff>56975</xdr:colOff>
      <xdr:row>3</xdr:row>
      <xdr:rowOff>22905</xdr:rowOff>
    </xdr:to>
    <xdr:pic>
      <xdr:nvPicPr>
        <xdr:cNvPr id="3" name="図 2">
          <a:extLst>
            <a:ext uri="{FF2B5EF4-FFF2-40B4-BE49-F238E27FC236}">
              <a16:creationId xmlns:a16="http://schemas.microsoft.com/office/drawing/2014/main" id="{2CA84422-9E49-0B75-FD92-B5EFA0334C2C}"/>
            </a:ext>
          </a:extLst>
        </xdr:cNvPr>
        <xdr:cNvPicPr>
          <a:picLocks noChangeAspect="1"/>
        </xdr:cNvPicPr>
      </xdr:nvPicPr>
      <xdr:blipFill>
        <a:blip xmlns:r="http://schemas.openxmlformats.org/officeDocument/2006/relationships" r:embed="rId1"/>
        <a:stretch>
          <a:fillRect/>
        </a:stretch>
      </xdr:blipFill>
      <xdr:spPr>
        <a:xfrm>
          <a:off x="3019425" y="19050"/>
          <a:ext cx="2371550" cy="5182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161923</xdr:colOff>
      <xdr:row>14</xdr:row>
      <xdr:rowOff>0</xdr:rowOff>
    </xdr:from>
    <xdr:to>
      <xdr:col>14</xdr:col>
      <xdr:colOff>161924</xdr:colOff>
      <xdr:row>36</xdr:row>
      <xdr:rowOff>57149</xdr:rowOff>
    </xdr:to>
    <xdr:sp macro="" textlink="">
      <xdr:nvSpPr>
        <xdr:cNvPr id="7" name="Line 21">
          <a:extLst>
            <a:ext uri="{FF2B5EF4-FFF2-40B4-BE49-F238E27FC236}">
              <a16:creationId xmlns:a16="http://schemas.microsoft.com/office/drawing/2014/main" id="{F9D306F4-A817-4C4A-B33F-AA0DA3D67DF3}"/>
            </a:ext>
          </a:extLst>
        </xdr:cNvPr>
        <xdr:cNvSpPr>
          <a:spLocks noChangeShapeType="1"/>
        </xdr:cNvSpPr>
      </xdr:nvSpPr>
      <xdr:spPr bwMode="auto">
        <a:xfrm flipH="1">
          <a:off x="1133473" y="2066925"/>
          <a:ext cx="1295401" cy="37337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14</xdr:row>
      <xdr:rowOff>0</xdr:rowOff>
    </xdr:from>
    <xdr:to>
      <xdr:col>47</xdr:col>
      <xdr:colOff>0</xdr:colOff>
      <xdr:row>37</xdr:row>
      <xdr:rowOff>0</xdr:rowOff>
    </xdr:to>
    <xdr:sp macro="" textlink="">
      <xdr:nvSpPr>
        <xdr:cNvPr id="8" name="Line 22">
          <a:extLst>
            <a:ext uri="{FF2B5EF4-FFF2-40B4-BE49-F238E27FC236}">
              <a16:creationId xmlns:a16="http://schemas.microsoft.com/office/drawing/2014/main" id="{54703424-EC49-4F4A-9992-02ADCCC9D8E7}"/>
            </a:ext>
          </a:extLst>
        </xdr:cNvPr>
        <xdr:cNvSpPr>
          <a:spLocks noChangeShapeType="1"/>
        </xdr:cNvSpPr>
      </xdr:nvSpPr>
      <xdr:spPr bwMode="auto">
        <a:xfrm>
          <a:off x="4667250" y="6267450"/>
          <a:ext cx="1066800" cy="3733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38</xdr:col>
      <xdr:colOff>105605</xdr:colOff>
      <xdr:row>23</xdr:row>
      <xdr:rowOff>36433</xdr:rowOff>
    </xdr:from>
    <xdr:ext cx="540247" cy="444500"/>
    <xdr:pic>
      <xdr:nvPicPr>
        <xdr:cNvPr id="18" name="図 2">
          <a:extLst>
            <a:ext uri="{FF2B5EF4-FFF2-40B4-BE49-F238E27FC236}">
              <a16:creationId xmlns:a16="http://schemas.microsoft.com/office/drawing/2014/main" id="{ECBEFF1D-8C40-4DC9-B7E6-20836BA4B8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9988712">
          <a:off x="6258755" y="3817858"/>
          <a:ext cx="540247"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38100</xdr:colOff>
      <xdr:row>0</xdr:row>
      <xdr:rowOff>95250</xdr:rowOff>
    </xdr:from>
    <xdr:to>
      <xdr:col>11</xdr:col>
      <xdr:colOff>31713</xdr:colOff>
      <xdr:row>2</xdr:row>
      <xdr:rowOff>38100</xdr:rowOff>
    </xdr:to>
    <xdr:pic>
      <xdr:nvPicPr>
        <xdr:cNvPr id="3" name="図 2">
          <a:extLst>
            <a:ext uri="{FF2B5EF4-FFF2-40B4-BE49-F238E27FC236}">
              <a16:creationId xmlns:a16="http://schemas.microsoft.com/office/drawing/2014/main" id="{A3DAB5CD-8856-E911-C281-F9FEBBCDEC96}"/>
            </a:ext>
          </a:extLst>
        </xdr:cNvPr>
        <xdr:cNvPicPr>
          <a:picLocks noChangeAspect="1"/>
        </xdr:cNvPicPr>
      </xdr:nvPicPr>
      <xdr:blipFill>
        <a:blip xmlns:r="http://schemas.openxmlformats.org/officeDocument/2006/relationships" r:embed="rId2"/>
        <a:stretch>
          <a:fillRect/>
        </a:stretch>
      </xdr:blipFill>
      <xdr:spPr>
        <a:xfrm>
          <a:off x="200025" y="95250"/>
          <a:ext cx="1612863"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29</xdr:col>
      <xdr:colOff>6350</xdr:colOff>
      <xdr:row>15</xdr:row>
      <xdr:rowOff>44450</xdr:rowOff>
    </xdr:from>
    <xdr:to>
      <xdr:col>29</xdr:col>
      <xdr:colOff>101600</xdr:colOff>
      <xdr:row>15</xdr:row>
      <xdr:rowOff>152400</xdr:rowOff>
    </xdr:to>
    <xdr:sp macro="" textlink="">
      <xdr:nvSpPr>
        <xdr:cNvPr id="3" name="Oval 15">
          <a:extLst>
            <a:ext uri="{FF2B5EF4-FFF2-40B4-BE49-F238E27FC236}">
              <a16:creationId xmlns:a16="http://schemas.microsoft.com/office/drawing/2014/main" id="{970029AA-83E7-4B7E-A7CA-78A6372FDAF3}"/>
            </a:ext>
          </a:extLst>
        </xdr:cNvPr>
        <xdr:cNvSpPr>
          <a:spLocks noChangeArrowheads="1"/>
        </xdr:cNvSpPr>
      </xdr:nvSpPr>
      <xdr:spPr bwMode="auto">
        <a:xfrm>
          <a:off x="4140200" y="1292225"/>
          <a:ext cx="95250" cy="107950"/>
        </a:xfrm>
        <a:prstGeom prst="ellipse">
          <a:avLst/>
        </a:prstGeom>
        <a:solidFill>
          <a:srgbClr val="FFFFFF"/>
        </a:solidFill>
        <a:ln w="9525">
          <a:solidFill>
            <a:srgbClr val="000000"/>
          </a:solidFill>
          <a:round/>
          <a:headEnd/>
          <a:tailEnd/>
        </a:ln>
      </xdr:spPr>
    </xdr:sp>
    <xdr:clientData/>
  </xdr:twoCellAnchor>
  <xdr:twoCellAnchor>
    <xdr:from>
      <xdr:col>24</xdr:col>
      <xdr:colOff>155575</xdr:colOff>
      <xdr:row>21</xdr:row>
      <xdr:rowOff>95250</xdr:rowOff>
    </xdr:from>
    <xdr:to>
      <xdr:col>25</xdr:col>
      <xdr:colOff>60325</xdr:colOff>
      <xdr:row>22</xdr:row>
      <xdr:rowOff>12700</xdr:rowOff>
    </xdr:to>
    <xdr:sp macro="" textlink="">
      <xdr:nvSpPr>
        <xdr:cNvPr id="6" name="Oval 20">
          <a:extLst>
            <a:ext uri="{FF2B5EF4-FFF2-40B4-BE49-F238E27FC236}">
              <a16:creationId xmlns:a16="http://schemas.microsoft.com/office/drawing/2014/main" id="{49135E94-991B-4EC1-8467-AD86DFE829ED}"/>
            </a:ext>
          </a:extLst>
        </xdr:cNvPr>
        <xdr:cNvSpPr>
          <a:spLocks noChangeArrowheads="1"/>
        </xdr:cNvSpPr>
      </xdr:nvSpPr>
      <xdr:spPr bwMode="auto">
        <a:xfrm>
          <a:off x="5108575" y="4010025"/>
          <a:ext cx="95250" cy="88900"/>
        </a:xfrm>
        <a:prstGeom prst="ellipse">
          <a:avLst/>
        </a:prstGeom>
        <a:solidFill>
          <a:srgbClr val="FFFFFF"/>
        </a:solidFill>
        <a:ln w="9525">
          <a:solidFill>
            <a:srgbClr val="000000"/>
          </a:solidFill>
          <a:round/>
          <a:headEnd/>
          <a:tailEnd/>
        </a:ln>
      </xdr:spPr>
    </xdr:sp>
    <xdr:clientData/>
  </xdr:twoCellAnchor>
  <xdr:twoCellAnchor>
    <xdr:from>
      <xdr:col>30</xdr:col>
      <xdr:colOff>127000</xdr:colOff>
      <xdr:row>25</xdr:row>
      <xdr:rowOff>44450</xdr:rowOff>
    </xdr:from>
    <xdr:to>
      <xdr:col>33</xdr:col>
      <xdr:colOff>6350</xdr:colOff>
      <xdr:row>26</xdr:row>
      <xdr:rowOff>82550</xdr:rowOff>
    </xdr:to>
    <xdr:sp macro="" textlink="">
      <xdr:nvSpPr>
        <xdr:cNvPr id="9" name="Rectangle 30">
          <a:extLst>
            <a:ext uri="{FF2B5EF4-FFF2-40B4-BE49-F238E27FC236}">
              <a16:creationId xmlns:a16="http://schemas.microsoft.com/office/drawing/2014/main" id="{E0ECA32F-025E-4499-ADC9-FDA24A2104DE}"/>
            </a:ext>
          </a:extLst>
        </xdr:cNvPr>
        <xdr:cNvSpPr>
          <a:spLocks noChangeArrowheads="1"/>
        </xdr:cNvSpPr>
      </xdr:nvSpPr>
      <xdr:spPr bwMode="auto">
        <a:xfrm>
          <a:off x="4394200" y="3006725"/>
          <a:ext cx="279400" cy="209550"/>
        </a:xfrm>
        <a:prstGeom prst="rect">
          <a:avLst/>
        </a:prstGeom>
        <a:solidFill>
          <a:srgbClr val="FFFFFF"/>
        </a:solidFill>
        <a:ln w="9525">
          <a:solidFill>
            <a:srgbClr val="000000"/>
          </a:solidFill>
          <a:miter lim="800000"/>
          <a:headEnd/>
          <a:tailEnd/>
        </a:ln>
      </xdr:spPr>
    </xdr:sp>
    <xdr:clientData/>
  </xdr:twoCellAnchor>
  <xdr:twoCellAnchor>
    <xdr:from>
      <xdr:col>28</xdr:col>
      <xdr:colOff>0</xdr:colOff>
      <xdr:row>23</xdr:row>
      <xdr:rowOff>82550</xdr:rowOff>
    </xdr:from>
    <xdr:to>
      <xdr:col>28</xdr:col>
      <xdr:colOff>95250</xdr:colOff>
      <xdr:row>24</xdr:row>
      <xdr:rowOff>6350</xdr:rowOff>
    </xdr:to>
    <xdr:sp macro="" textlink="">
      <xdr:nvSpPr>
        <xdr:cNvPr id="12" name="Oval 33">
          <a:extLst>
            <a:ext uri="{FF2B5EF4-FFF2-40B4-BE49-F238E27FC236}">
              <a16:creationId xmlns:a16="http://schemas.microsoft.com/office/drawing/2014/main" id="{EEAEFE92-5C09-49F5-B317-814B387609A7}"/>
            </a:ext>
          </a:extLst>
        </xdr:cNvPr>
        <xdr:cNvSpPr>
          <a:spLocks noChangeArrowheads="1"/>
        </xdr:cNvSpPr>
      </xdr:nvSpPr>
      <xdr:spPr bwMode="auto">
        <a:xfrm>
          <a:off x="4000500" y="2701925"/>
          <a:ext cx="95250" cy="95250"/>
        </a:xfrm>
        <a:prstGeom prst="ellipse">
          <a:avLst/>
        </a:prstGeom>
        <a:solidFill>
          <a:srgbClr val="FFFFFF"/>
        </a:solidFill>
        <a:ln w="9525">
          <a:solidFill>
            <a:srgbClr val="000000"/>
          </a:solidFill>
          <a:round/>
          <a:headEnd/>
          <a:tailEnd/>
        </a:ln>
      </xdr:spPr>
    </xdr:sp>
    <xdr:clientData/>
  </xdr:twoCellAnchor>
  <xdr:twoCellAnchor>
    <xdr:from>
      <xdr:col>19</xdr:col>
      <xdr:colOff>0</xdr:colOff>
      <xdr:row>10</xdr:row>
      <xdr:rowOff>0</xdr:rowOff>
    </xdr:from>
    <xdr:to>
      <xdr:col>24</xdr:col>
      <xdr:colOff>0</xdr:colOff>
      <xdr:row>27</xdr:row>
      <xdr:rowOff>0</xdr:rowOff>
    </xdr:to>
    <xdr:sp macro="" textlink="">
      <xdr:nvSpPr>
        <xdr:cNvPr id="13" name="Line 34">
          <a:extLst>
            <a:ext uri="{FF2B5EF4-FFF2-40B4-BE49-F238E27FC236}">
              <a16:creationId xmlns:a16="http://schemas.microsoft.com/office/drawing/2014/main" id="{04B76AF3-9BE7-491B-BF26-D07CED7384CB}"/>
            </a:ext>
          </a:extLst>
        </xdr:cNvPr>
        <xdr:cNvSpPr>
          <a:spLocks noChangeShapeType="1"/>
        </xdr:cNvSpPr>
      </xdr:nvSpPr>
      <xdr:spPr bwMode="auto">
        <a:xfrm flipH="1">
          <a:off x="2800350" y="390525"/>
          <a:ext cx="666750" cy="2914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10</xdr:row>
      <xdr:rowOff>0</xdr:rowOff>
    </xdr:from>
    <xdr:to>
      <xdr:col>46</xdr:col>
      <xdr:colOff>0</xdr:colOff>
      <xdr:row>27</xdr:row>
      <xdr:rowOff>0</xdr:rowOff>
    </xdr:to>
    <xdr:sp macro="" textlink="">
      <xdr:nvSpPr>
        <xdr:cNvPr id="14" name="Line 35">
          <a:extLst>
            <a:ext uri="{FF2B5EF4-FFF2-40B4-BE49-F238E27FC236}">
              <a16:creationId xmlns:a16="http://schemas.microsoft.com/office/drawing/2014/main" id="{BBF6B392-67A3-48E9-AEEB-E68301DCC259}"/>
            </a:ext>
          </a:extLst>
        </xdr:cNvPr>
        <xdr:cNvSpPr>
          <a:spLocks noChangeShapeType="1"/>
        </xdr:cNvSpPr>
      </xdr:nvSpPr>
      <xdr:spPr bwMode="auto">
        <a:xfrm>
          <a:off x="5734050" y="390525"/>
          <a:ext cx="666750" cy="2914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41</xdr:col>
      <xdr:colOff>34924</xdr:colOff>
      <xdr:row>18</xdr:row>
      <xdr:rowOff>136525</xdr:rowOff>
    </xdr:from>
    <xdr:ext cx="444500" cy="444500"/>
    <xdr:pic>
      <xdr:nvPicPr>
        <xdr:cNvPr id="15" name="図 2">
          <a:extLst>
            <a:ext uri="{FF2B5EF4-FFF2-40B4-BE49-F238E27FC236}">
              <a16:creationId xmlns:a16="http://schemas.microsoft.com/office/drawing/2014/main" id="{B0728844-DE4C-405E-9028-EE2F2B714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8509095">
          <a:off x="7845424" y="3194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26</xdr:col>
      <xdr:colOff>0</xdr:colOff>
      <xdr:row>15</xdr:row>
      <xdr:rowOff>57150</xdr:rowOff>
    </xdr:from>
    <xdr:to>
      <xdr:col>26</xdr:col>
      <xdr:colOff>103641</xdr:colOff>
      <xdr:row>16</xdr:row>
      <xdr:rowOff>1534</xdr:rowOff>
    </xdr:to>
    <xdr:pic>
      <xdr:nvPicPr>
        <xdr:cNvPr id="8" name="図 7">
          <a:extLst>
            <a:ext uri="{FF2B5EF4-FFF2-40B4-BE49-F238E27FC236}">
              <a16:creationId xmlns:a16="http://schemas.microsoft.com/office/drawing/2014/main" id="{C3AE68A5-0A52-EDF8-B54B-A2D2EC1B8FEF}"/>
            </a:ext>
          </a:extLst>
        </xdr:cNvPr>
        <xdr:cNvPicPr>
          <a:picLocks noChangeAspect="1"/>
        </xdr:cNvPicPr>
      </xdr:nvPicPr>
      <xdr:blipFill>
        <a:blip xmlns:r="http://schemas.openxmlformats.org/officeDocument/2006/relationships" r:embed="rId2"/>
        <a:stretch>
          <a:fillRect/>
        </a:stretch>
      </xdr:blipFill>
      <xdr:spPr>
        <a:xfrm>
          <a:off x="5334000" y="2943225"/>
          <a:ext cx="103641" cy="115834"/>
        </a:xfrm>
        <a:prstGeom prst="rect">
          <a:avLst/>
        </a:prstGeom>
      </xdr:spPr>
    </xdr:pic>
    <xdr:clientData/>
  </xdr:twoCellAnchor>
  <xdr:twoCellAnchor editAs="oneCell">
    <xdr:from>
      <xdr:col>26</xdr:col>
      <xdr:colOff>114300</xdr:colOff>
      <xdr:row>20</xdr:row>
      <xdr:rowOff>38100</xdr:rowOff>
    </xdr:from>
    <xdr:to>
      <xdr:col>27</xdr:col>
      <xdr:colOff>27441</xdr:colOff>
      <xdr:row>20</xdr:row>
      <xdr:rowOff>153934</xdr:rowOff>
    </xdr:to>
    <xdr:pic>
      <xdr:nvPicPr>
        <xdr:cNvPr id="19" name="図 18">
          <a:extLst>
            <a:ext uri="{FF2B5EF4-FFF2-40B4-BE49-F238E27FC236}">
              <a16:creationId xmlns:a16="http://schemas.microsoft.com/office/drawing/2014/main" id="{48CB1FB8-DA05-89E6-5039-D7C4072B5DD9}"/>
            </a:ext>
          </a:extLst>
        </xdr:cNvPr>
        <xdr:cNvPicPr>
          <a:picLocks noChangeAspect="1"/>
        </xdr:cNvPicPr>
      </xdr:nvPicPr>
      <xdr:blipFill>
        <a:blip xmlns:r="http://schemas.openxmlformats.org/officeDocument/2006/relationships" r:embed="rId2"/>
        <a:stretch>
          <a:fillRect/>
        </a:stretch>
      </xdr:blipFill>
      <xdr:spPr>
        <a:xfrm>
          <a:off x="5448300" y="3781425"/>
          <a:ext cx="103641" cy="115834"/>
        </a:xfrm>
        <a:prstGeom prst="rect">
          <a:avLst/>
        </a:prstGeom>
      </xdr:spPr>
    </xdr:pic>
    <xdr:clientData/>
  </xdr:twoCellAnchor>
  <xdr:twoCellAnchor editAs="oneCell">
    <xdr:from>
      <xdr:col>23</xdr:col>
      <xdr:colOff>142875</xdr:colOff>
      <xdr:row>23</xdr:row>
      <xdr:rowOff>66675</xdr:rowOff>
    </xdr:from>
    <xdr:to>
      <xdr:col>24</xdr:col>
      <xdr:colOff>56016</xdr:colOff>
      <xdr:row>24</xdr:row>
      <xdr:rowOff>11059</xdr:rowOff>
    </xdr:to>
    <xdr:pic>
      <xdr:nvPicPr>
        <xdr:cNvPr id="21" name="図 20">
          <a:extLst>
            <a:ext uri="{FF2B5EF4-FFF2-40B4-BE49-F238E27FC236}">
              <a16:creationId xmlns:a16="http://schemas.microsoft.com/office/drawing/2014/main" id="{F579FA6F-8FD8-ED86-62CE-310CCEC82574}"/>
            </a:ext>
          </a:extLst>
        </xdr:cNvPr>
        <xdr:cNvPicPr>
          <a:picLocks noChangeAspect="1"/>
        </xdr:cNvPicPr>
      </xdr:nvPicPr>
      <xdr:blipFill>
        <a:blip xmlns:r="http://schemas.openxmlformats.org/officeDocument/2006/relationships" r:embed="rId2"/>
        <a:stretch>
          <a:fillRect/>
        </a:stretch>
      </xdr:blipFill>
      <xdr:spPr>
        <a:xfrm>
          <a:off x="4905375" y="4324350"/>
          <a:ext cx="103641" cy="115834"/>
        </a:xfrm>
        <a:prstGeom prst="rect">
          <a:avLst/>
        </a:prstGeom>
      </xdr:spPr>
    </xdr:pic>
    <xdr:clientData/>
  </xdr:twoCellAnchor>
  <xdr:twoCellAnchor editAs="oneCell">
    <xdr:from>
      <xdr:col>23</xdr:col>
      <xdr:colOff>9525</xdr:colOff>
      <xdr:row>24</xdr:row>
      <xdr:rowOff>152400</xdr:rowOff>
    </xdr:from>
    <xdr:to>
      <xdr:col>23</xdr:col>
      <xdr:colOff>113166</xdr:colOff>
      <xdr:row>25</xdr:row>
      <xdr:rowOff>96784</xdr:rowOff>
    </xdr:to>
    <xdr:pic>
      <xdr:nvPicPr>
        <xdr:cNvPr id="23" name="図 22">
          <a:extLst>
            <a:ext uri="{FF2B5EF4-FFF2-40B4-BE49-F238E27FC236}">
              <a16:creationId xmlns:a16="http://schemas.microsoft.com/office/drawing/2014/main" id="{AF8618E1-C110-8063-8893-AA99F56F2A67}"/>
            </a:ext>
          </a:extLst>
        </xdr:cNvPr>
        <xdr:cNvPicPr>
          <a:picLocks noChangeAspect="1"/>
        </xdr:cNvPicPr>
      </xdr:nvPicPr>
      <xdr:blipFill>
        <a:blip xmlns:r="http://schemas.openxmlformats.org/officeDocument/2006/relationships" r:embed="rId2"/>
        <a:stretch>
          <a:fillRect/>
        </a:stretch>
      </xdr:blipFill>
      <xdr:spPr>
        <a:xfrm>
          <a:off x="4772025" y="4581525"/>
          <a:ext cx="103641" cy="115834"/>
        </a:xfrm>
        <a:prstGeom prst="rect">
          <a:avLst/>
        </a:prstGeom>
      </xdr:spPr>
    </xdr:pic>
    <xdr:clientData/>
  </xdr:twoCellAnchor>
  <xdr:twoCellAnchor editAs="oneCell">
    <xdr:from>
      <xdr:col>27</xdr:col>
      <xdr:colOff>0</xdr:colOff>
      <xdr:row>25</xdr:row>
      <xdr:rowOff>9525</xdr:rowOff>
    </xdr:from>
    <xdr:to>
      <xdr:col>27</xdr:col>
      <xdr:colOff>103641</xdr:colOff>
      <xdr:row>25</xdr:row>
      <xdr:rowOff>125359</xdr:rowOff>
    </xdr:to>
    <xdr:pic>
      <xdr:nvPicPr>
        <xdr:cNvPr id="25" name="図 24">
          <a:extLst>
            <a:ext uri="{FF2B5EF4-FFF2-40B4-BE49-F238E27FC236}">
              <a16:creationId xmlns:a16="http://schemas.microsoft.com/office/drawing/2014/main" id="{D072226A-4DF4-1459-333E-61A568381F93}"/>
            </a:ext>
          </a:extLst>
        </xdr:cNvPr>
        <xdr:cNvPicPr>
          <a:picLocks noChangeAspect="1"/>
        </xdr:cNvPicPr>
      </xdr:nvPicPr>
      <xdr:blipFill>
        <a:blip xmlns:r="http://schemas.openxmlformats.org/officeDocument/2006/relationships" r:embed="rId2"/>
        <a:stretch>
          <a:fillRect/>
        </a:stretch>
      </xdr:blipFill>
      <xdr:spPr>
        <a:xfrm>
          <a:off x="5524500" y="4610100"/>
          <a:ext cx="103641" cy="115834"/>
        </a:xfrm>
        <a:prstGeom prst="rect">
          <a:avLst/>
        </a:prstGeom>
      </xdr:spPr>
    </xdr:pic>
    <xdr:clientData/>
  </xdr:twoCellAnchor>
  <xdr:twoCellAnchor editAs="oneCell">
    <xdr:from>
      <xdr:col>36</xdr:col>
      <xdr:colOff>28575</xdr:colOff>
      <xdr:row>14</xdr:row>
      <xdr:rowOff>9525</xdr:rowOff>
    </xdr:from>
    <xdr:to>
      <xdr:col>36</xdr:col>
      <xdr:colOff>132216</xdr:colOff>
      <xdr:row>14</xdr:row>
      <xdr:rowOff>125359</xdr:rowOff>
    </xdr:to>
    <xdr:pic>
      <xdr:nvPicPr>
        <xdr:cNvPr id="28" name="図 27">
          <a:extLst>
            <a:ext uri="{FF2B5EF4-FFF2-40B4-BE49-F238E27FC236}">
              <a16:creationId xmlns:a16="http://schemas.microsoft.com/office/drawing/2014/main" id="{1EC37C6F-925E-E8F7-2499-FF43E9B34466}"/>
            </a:ext>
          </a:extLst>
        </xdr:cNvPr>
        <xdr:cNvPicPr>
          <a:picLocks noChangeAspect="1"/>
        </xdr:cNvPicPr>
      </xdr:nvPicPr>
      <xdr:blipFill>
        <a:blip xmlns:r="http://schemas.openxmlformats.org/officeDocument/2006/relationships" r:embed="rId2"/>
        <a:stretch>
          <a:fillRect/>
        </a:stretch>
      </xdr:blipFill>
      <xdr:spPr>
        <a:xfrm>
          <a:off x="7267575" y="2724150"/>
          <a:ext cx="103641" cy="115834"/>
        </a:xfrm>
        <a:prstGeom prst="rect">
          <a:avLst/>
        </a:prstGeom>
      </xdr:spPr>
    </xdr:pic>
    <xdr:clientData/>
  </xdr:twoCellAnchor>
  <xdr:twoCellAnchor editAs="oneCell">
    <xdr:from>
      <xdr:col>38</xdr:col>
      <xdr:colOff>47625</xdr:colOff>
      <xdr:row>14</xdr:row>
      <xdr:rowOff>19050</xdr:rowOff>
    </xdr:from>
    <xdr:to>
      <xdr:col>38</xdr:col>
      <xdr:colOff>151266</xdr:colOff>
      <xdr:row>14</xdr:row>
      <xdr:rowOff>134884</xdr:rowOff>
    </xdr:to>
    <xdr:pic>
      <xdr:nvPicPr>
        <xdr:cNvPr id="29" name="図 28">
          <a:extLst>
            <a:ext uri="{FF2B5EF4-FFF2-40B4-BE49-F238E27FC236}">
              <a16:creationId xmlns:a16="http://schemas.microsoft.com/office/drawing/2014/main" id="{2C306311-0AF0-1D96-6641-88A7A88FDE34}"/>
            </a:ext>
          </a:extLst>
        </xdr:cNvPr>
        <xdr:cNvPicPr>
          <a:picLocks noChangeAspect="1"/>
        </xdr:cNvPicPr>
      </xdr:nvPicPr>
      <xdr:blipFill>
        <a:blip xmlns:r="http://schemas.openxmlformats.org/officeDocument/2006/relationships" r:embed="rId2"/>
        <a:stretch>
          <a:fillRect/>
        </a:stretch>
      </xdr:blipFill>
      <xdr:spPr>
        <a:xfrm>
          <a:off x="7667625" y="2733675"/>
          <a:ext cx="103641" cy="115834"/>
        </a:xfrm>
        <a:prstGeom prst="rect">
          <a:avLst/>
        </a:prstGeom>
      </xdr:spPr>
    </xdr:pic>
    <xdr:clientData/>
  </xdr:twoCellAnchor>
  <xdr:twoCellAnchor>
    <xdr:from>
      <xdr:col>25</xdr:col>
      <xdr:colOff>171450</xdr:colOff>
      <xdr:row>11</xdr:row>
      <xdr:rowOff>76200</xdr:rowOff>
    </xdr:from>
    <xdr:to>
      <xdr:col>28</xdr:col>
      <xdr:colOff>38100</xdr:colOff>
      <xdr:row>13</xdr:row>
      <xdr:rowOff>161925</xdr:rowOff>
    </xdr:to>
    <xdr:sp macro="" textlink="">
      <xdr:nvSpPr>
        <xdr:cNvPr id="30" name="楕円 29">
          <a:extLst>
            <a:ext uri="{FF2B5EF4-FFF2-40B4-BE49-F238E27FC236}">
              <a16:creationId xmlns:a16="http://schemas.microsoft.com/office/drawing/2014/main" id="{A34F9353-5BF2-C6C2-4855-43671BF457F9}"/>
            </a:ext>
          </a:extLst>
        </xdr:cNvPr>
        <xdr:cNvSpPr/>
      </xdr:nvSpPr>
      <xdr:spPr>
        <a:xfrm>
          <a:off x="4933950" y="1933575"/>
          <a:ext cx="438150" cy="428625"/>
        </a:xfrm>
        <a:prstGeom prst="ellipse">
          <a:avLst/>
        </a:prstGeom>
        <a:noFill/>
        <a:ln w="63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129335</xdr:colOff>
      <xdr:row>18</xdr:row>
      <xdr:rowOff>119028</xdr:rowOff>
    </xdr:from>
    <xdr:to>
      <xdr:col>24</xdr:col>
      <xdr:colOff>120891</xdr:colOff>
      <xdr:row>21</xdr:row>
      <xdr:rowOff>71360</xdr:rowOff>
    </xdr:to>
    <xdr:sp macro="" textlink="">
      <xdr:nvSpPr>
        <xdr:cNvPr id="31" name="正方形/長方形 30">
          <a:extLst>
            <a:ext uri="{FF2B5EF4-FFF2-40B4-BE49-F238E27FC236}">
              <a16:creationId xmlns:a16="http://schemas.microsoft.com/office/drawing/2014/main" id="{53FE645A-931D-620F-3125-8515C5F89882}"/>
            </a:ext>
          </a:extLst>
        </xdr:cNvPr>
        <xdr:cNvSpPr/>
      </xdr:nvSpPr>
      <xdr:spPr>
        <a:xfrm rot="18559959">
          <a:off x="4368522" y="3318866"/>
          <a:ext cx="466682" cy="182056"/>
        </a:xfrm>
        <a:prstGeom prst="rect">
          <a:avLst/>
        </a:prstGeom>
        <a:noFill/>
        <a:ln w="63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30</xdr:col>
      <xdr:colOff>95250</xdr:colOff>
      <xdr:row>11</xdr:row>
      <xdr:rowOff>66675</xdr:rowOff>
    </xdr:from>
    <xdr:to>
      <xdr:col>32</xdr:col>
      <xdr:colOff>165393</xdr:colOff>
      <xdr:row>14</xdr:row>
      <xdr:rowOff>46144</xdr:rowOff>
    </xdr:to>
    <xdr:pic>
      <xdr:nvPicPr>
        <xdr:cNvPr id="33" name="図 32">
          <a:extLst>
            <a:ext uri="{FF2B5EF4-FFF2-40B4-BE49-F238E27FC236}">
              <a16:creationId xmlns:a16="http://schemas.microsoft.com/office/drawing/2014/main" id="{4F917BCB-BBB1-DCBD-7FCD-33A2EF01E978}"/>
            </a:ext>
          </a:extLst>
        </xdr:cNvPr>
        <xdr:cNvPicPr>
          <a:picLocks noChangeAspect="1"/>
        </xdr:cNvPicPr>
      </xdr:nvPicPr>
      <xdr:blipFill>
        <a:blip xmlns:r="http://schemas.openxmlformats.org/officeDocument/2006/relationships" r:embed="rId3"/>
        <a:stretch>
          <a:fillRect/>
        </a:stretch>
      </xdr:blipFill>
      <xdr:spPr>
        <a:xfrm rot="19226423">
          <a:off x="5810250" y="1924050"/>
          <a:ext cx="451143"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nab\Desktop\YBA\d\&#30003;&#12375;&#36796;&#12415;&#26696;.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LS520D76a\&#31070;&#22856;&#24029;&#30476;&#21561;&#22863;&#27005;&#36899;&#30431;\&#19977;&#12534;&#30000;\&#65312;&#21561;&#22863;&#27005;&#36899;&#30431;&#65298;\&#20196;&#21644;&#65301;&#24180;&#24230;&#65288;&#65298;&#65296;&#65298;&#65299;&#65289;\2023&#27178;&#27996;&#12450;&#12531;&#12467;&#12531;&#30003;&#36796;&#12501;&#12449;&#12452;&#12523;.xlsm" TargetMode="External"/><Relationship Id="rId1" Type="http://schemas.openxmlformats.org/officeDocument/2006/relationships/externalLinkPath" Target="/&#19977;&#12534;&#30000;/&#65312;&#21561;&#22863;&#27005;&#36899;&#30431;&#65298;/&#20196;&#21644;&#65301;&#24180;&#24230;&#65288;&#65298;&#65296;&#65298;&#65299;&#65289;/2023&#27178;&#27996;&#12450;&#12531;&#12467;&#12531;&#30003;&#36796;&#12501;&#12449;&#12452;&#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曲目申込書"/>
    </sheetNames>
    <sheetDataSet>
      <sheetData sheetId="0">
        <row r="1">
          <cell r="B1" t="str">
            <v>部門</v>
          </cell>
          <cell r="C1" t="str">
            <v>数</v>
          </cell>
          <cell r="D1" t="str">
            <v>支部</v>
          </cell>
          <cell r="E1" t="str">
            <v>団　体　名（学校名)</v>
          </cell>
          <cell r="F1" t="str">
            <v>団　体　名（フリガナ)</v>
          </cell>
          <cell r="G1" t="str">
            <v>編　成</v>
          </cell>
          <cell r="J1" t="str">
            <v>曲　名　(邦名)</v>
          </cell>
          <cell r="K1" t="str">
            <v>曲名(邦名　フリガナ)</v>
          </cell>
          <cell r="L1" t="str">
            <v>曲　名　(欧文)</v>
          </cell>
          <cell r="M1" t="str">
            <v>作曲者名(邦名)</v>
          </cell>
          <cell r="N1" t="str">
            <v>作曲者名(邦名 ﾌﾘｶﾞﾅ)</v>
          </cell>
          <cell r="O1" t="str">
            <v>作曲者名(欧文)</v>
          </cell>
          <cell r="P1" t="str">
            <v>作曲者名 生年</v>
          </cell>
          <cell r="Q1" t="str">
            <v>作曲者名 没年</v>
          </cell>
          <cell r="R1" t="str">
            <v>編曲者名(邦名)</v>
          </cell>
          <cell r="S1" t="str">
            <v>編曲者名(邦名 ﾌﾘｶﾞﾅ)</v>
          </cell>
          <cell r="T1" t="str">
            <v>編曲者名(欧文)</v>
          </cell>
          <cell r="U1" t="str">
            <v>使用楽譜-出版社</v>
          </cell>
          <cell r="V1" t="str">
            <v>著作権関係</v>
          </cell>
          <cell r="W1" t="str">
            <v>奏者１</v>
          </cell>
          <cell r="Z1" t="str">
            <v>奏者２</v>
          </cell>
          <cell r="AC1" t="str">
            <v>奏者３</v>
          </cell>
          <cell r="AF1" t="str">
            <v>奏者４</v>
          </cell>
          <cell r="AI1" t="str">
            <v>奏者５</v>
          </cell>
          <cell r="AL1" t="str">
            <v>奏者６</v>
          </cell>
          <cell r="AO1" t="str">
            <v>奏者７</v>
          </cell>
          <cell r="AR1" t="str">
            <v>奏者８</v>
          </cell>
          <cell r="AU1" t="str">
            <v>使用打楽器一覧　　　　　使用打楽器一覧　　　　　使用打楽器一覧　　　　使用打楽器一覧</v>
          </cell>
          <cell r="BM1" t="str">
            <v>郵便番号</v>
          </cell>
          <cell r="BN1" t="str">
            <v>学校住所</v>
          </cell>
          <cell r="BO1" t="str">
            <v>電話</v>
          </cell>
          <cell r="BP1" t="str">
            <v>ＦＡＸ</v>
          </cell>
          <cell r="BQ1" t="str">
            <v>連絡責任者</v>
          </cell>
          <cell r="BR1" t="str">
            <v>責任者ﾌﾘｶﾞﾅ</v>
          </cell>
          <cell r="BS1" t="str">
            <v>連絡先</v>
          </cell>
          <cell r="BT1" t="str">
            <v>携帯･自宅</v>
          </cell>
          <cell r="BU1" t="str">
            <v>校長名</v>
          </cell>
          <cell r="BV1" t="str">
            <v>申し込み日</v>
          </cell>
        </row>
        <row r="2">
          <cell r="G2" t="str">
            <v>楽器</v>
          </cell>
          <cell r="H2" t="str">
            <v>重奏</v>
          </cell>
          <cell r="W2" t="str">
            <v>楽器</v>
          </cell>
          <cell r="X2" t="str">
            <v>記載</v>
          </cell>
          <cell r="Y2" t="str">
            <v>氏名</v>
          </cell>
          <cell r="Z2" t="str">
            <v>楽器</v>
          </cell>
          <cell r="AA2" t="str">
            <v>記載</v>
          </cell>
          <cell r="AB2" t="str">
            <v>氏名</v>
          </cell>
          <cell r="AC2" t="str">
            <v>楽器</v>
          </cell>
          <cell r="AD2" t="str">
            <v>記載</v>
          </cell>
          <cell r="AE2" t="str">
            <v>氏名</v>
          </cell>
          <cell r="AF2" t="str">
            <v>楽器</v>
          </cell>
          <cell r="AG2" t="str">
            <v>記載</v>
          </cell>
          <cell r="AH2" t="str">
            <v>氏名</v>
          </cell>
          <cell r="AI2" t="str">
            <v>楽器</v>
          </cell>
          <cell r="AJ2" t="str">
            <v>記載</v>
          </cell>
          <cell r="AK2" t="str">
            <v>氏名</v>
          </cell>
          <cell r="AL2" t="str">
            <v>楽器</v>
          </cell>
          <cell r="AM2" t="str">
            <v>記載</v>
          </cell>
          <cell r="AN2" t="str">
            <v>氏名</v>
          </cell>
          <cell r="AO2" t="str">
            <v>楽器</v>
          </cell>
          <cell r="AP2" t="str">
            <v>記載</v>
          </cell>
          <cell r="AQ2" t="str">
            <v>氏名</v>
          </cell>
          <cell r="AR2" t="str">
            <v>楽器</v>
          </cell>
          <cell r="AS2" t="str">
            <v>記載</v>
          </cell>
          <cell r="AT2" t="str">
            <v>氏名</v>
          </cell>
        </row>
        <row r="3">
          <cell r="A3">
            <v>1</v>
          </cell>
          <cell r="B3" t="str">
            <v>高等学校</v>
          </cell>
          <cell r="C3">
            <v>1</v>
          </cell>
          <cell r="D3" t="str">
            <v>横浜</v>
          </cell>
          <cell r="E3" t="str">
            <v>横浜市立　南　高等学校</v>
          </cell>
          <cell r="F3" t="str">
            <v>ヨコハマシリツ　ミナミ　コウトウガッコウ</v>
          </cell>
          <cell r="G3" t="str">
            <v>サクソフォン</v>
          </cell>
          <cell r="H3" t="str">
            <v>四</v>
          </cell>
          <cell r="I3" t="str">
            <v>重奏</v>
          </cell>
          <cell r="J3" t="str">
            <v>ディベルティメント</v>
          </cell>
          <cell r="K3" t="str">
            <v>ディベルティメント</v>
          </cell>
          <cell r="L3" t="str">
            <v>Divertimento</v>
          </cell>
          <cell r="M3" t="str">
            <v>B.バルトーク</v>
          </cell>
          <cell r="N3" t="str">
            <v>バルトーク</v>
          </cell>
          <cell r="O3" t="str">
            <v>B.Bartok</v>
          </cell>
          <cell r="P3">
            <v>1881</v>
          </cell>
          <cell r="Q3">
            <v>1945</v>
          </cell>
          <cell r="R3" t="str">
            <v>山本　教生</v>
          </cell>
          <cell r="S3" t="str">
            <v>ヤマモト　キョウセイ</v>
          </cell>
          <cell r="T3" t="str">
            <v>YAMAMOTO.Kyousei</v>
          </cell>
          <cell r="U3" t="str">
            <v>未出版</v>
          </cell>
          <cell r="V3" t="str">
            <v>イ</v>
          </cell>
          <cell r="W3" t="str">
            <v>Es.Cl</v>
          </cell>
          <cell r="X3" t="str">
            <v>○</v>
          </cell>
          <cell r="Y3" t="str">
            <v>生出　菜々美</v>
          </cell>
          <cell r="Z3" t="str">
            <v>Cl 1</v>
          </cell>
          <cell r="AA3" t="str">
            <v>○</v>
          </cell>
          <cell r="AB3" t="str">
            <v>佐野　遥香</v>
          </cell>
          <cell r="AC3" t="str">
            <v>Cl 2</v>
          </cell>
          <cell r="AD3" t="str">
            <v>○</v>
          </cell>
          <cell r="AE3" t="str">
            <v>本間　南帆</v>
          </cell>
          <cell r="AF3" t="str">
            <v>Cl 3</v>
          </cell>
          <cell r="AG3" t="str">
            <v>○</v>
          </cell>
          <cell r="AH3" t="str">
            <v>緑上　香菜</v>
          </cell>
          <cell r="AI3" t="str">
            <v>Cl 4</v>
          </cell>
          <cell r="AJ3" t="str">
            <v>○</v>
          </cell>
          <cell r="AK3" t="str">
            <v>山本　佳穂</v>
          </cell>
          <cell r="AL3" t="str">
            <v>A.Cl</v>
          </cell>
          <cell r="AM3" t="str">
            <v>○</v>
          </cell>
          <cell r="AN3" t="str">
            <v>宮川　真幸</v>
          </cell>
          <cell r="AO3" t="str">
            <v>B.Cl</v>
          </cell>
          <cell r="AP3" t="str">
            <v>○</v>
          </cell>
          <cell r="AQ3" t="str">
            <v>栗原　菜々実</v>
          </cell>
          <cell r="AR3" t="str">
            <v>C.A.Cl</v>
          </cell>
          <cell r="AS3" t="str">
            <v>○</v>
          </cell>
          <cell r="AT3" t="str">
            <v>金本　菜乃花</v>
          </cell>
          <cell r="AU3" t="str">
            <v>Timp</v>
          </cell>
          <cell r="BM3" t="str">
            <v>233-0011</v>
          </cell>
          <cell r="BN3" t="str">
            <v>横浜市港南区東永谷2-1-1</v>
          </cell>
          <cell r="BO3" t="str">
            <v>045(822)9258</v>
          </cell>
          <cell r="BP3" t="str">
            <v>045(826)0818</v>
          </cell>
          <cell r="BQ3" t="str">
            <v>横浜　太郎</v>
          </cell>
          <cell r="BR3" t="str">
            <v>ヨコハマ　タロウ</v>
          </cell>
          <cell r="BS3" t="str">
            <v>045(822)××</v>
          </cell>
          <cell r="BT3" t="str">
            <v>自宅</v>
          </cell>
          <cell r="BU3" t="str">
            <v>校長名</v>
          </cell>
          <cell r="BV3">
            <v>41182</v>
          </cell>
        </row>
        <row r="4">
          <cell r="A4">
            <v>2</v>
          </cell>
          <cell r="B4" t="str">
            <v>高等学校</v>
          </cell>
          <cell r="C4">
            <v>0</v>
          </cell>
          <cell r="D4" t="str">
            <v>横浜</v>
          </cell>
          <cell r="E4" t="str">
            <v>横浜市立　南　高等学校</v>
          </cell>
          <cell r="F4" t="str">
            <v>ヨコハマシリツ　ミナミ　コウトウガッコウ</v>
          </cell>
          <cell r="I4" t="str">
            <v>重奏</v>
          </cell>
          <cell r="BM4" t="str">
            <v>233-0011</v>
          </cell>
          <cell r="BN4" t="str">
            <v>横浜市港南区東永谷2-1-1</v>
          </cell>
          <cell r="BO4" t="str">
            <v>045(822)9258</v>
          </cell>
          <cell r="BP4" t="str">
            <v>045(826)0818</v>
          </cell>
          <cell r="BQ4" t="str">
            <v>横浜　太郎</v>
          </cell>
          <cell r="BR4" t="str">
            <v>ヨコハマ　タロウ</v>
          </cell>
          <cell r="BS4" t="str">
            <v>045(822)××</v>
          </cell>
          <cell r="BT4" t="str">
            <v>自宅</v>
          </cell>
          <cell r="BU4" t="str">
            <v>校長名</v>
          </cell>
          <cell r="BV4">
            <v>41182</v>
          </cell>
        </row>
        <row r="5">
          <cell r="A5">
            <v>3</v>
          </cell>
          <cell r="B5" t="str">
            <v>高等学校</v>
          </cell>
          <cell r="C5">
            <v>0</v>
          </cell>
          <cell r="D5" t="str">
            <v>横浜</v>
          </cell>
          <cell r="E5" t="str">
            <v>横浜市立　南　高等学校</v>
          </cell>
          <cell r="F5" t="str">
            <v>ヨコハマシリツ　ミナミ　コウトウガッコウ</v>
          </cell>
          <cell r="I5" t="str">
            <v>重奏</v>
          </cell>
          <cell r="BM5" t="str">
            <v>233-0011</v>
          </cell>
          <cell r="BN5" t="str">
            <v>横浜市港南区東永谷2-1-1</v>
          </cell>
          <cell r="BO5" t="str">
            <v>045(822)9258</v>
          </cell>
          <cell r="BP5" t="str">
            <v>045(826)0818</v>
          </cell>
          <cell r="BQ5" t="str">
            <v>横浜　太郎</v>
          </cell>
          <cell r="BR5" t="str">
            <v>ヨコハマ　タロウ</v>
          </cell>
          <cell r="BS5" t="str">
            <v>045(822)××</v>
          </cell>
          <cell r="BT5" t="str">
            <v>自宅</v>
          </cell>
          <cell r="BU5" t="str">
            <v>校長名</v>
          </cell>
          <cell r="BV5">
            <v>41182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学校番号一覧"/>
      <sheetName val="参加申込書"/>
      <sheetName val="曲目等申込書1チーム目"/>
      <sheetName val="曲目等申込書2チーム目"/>
      <sheetName val="封筒宛先"/>
      <sheetName val="連盟使用欄１"/>
      <sheetName val="連盟使用欄２"/>
      <sheetName val="連盟使用欄３"/>
    </sheetNames>
    <sheetDataSet>
      <sheetData sheetId="0"/>
      <sheetData sheetId="1">
        <row r="1">
          <cell r="A1" t="str">
            <v>学校番号</v>
          </cell>
          <cell r="B1" t="str">
            <v>公立・私学</v>
          </cell>
          <cell r="C1" t="str">
            <v>校種</v>
          </cell>
          <cell r="D1" t="str">
            <v>学校名</v>
          </cell>
          <cell r="E1" t="str">
            <v>〒</v>
          </cell>
          <cell r="F1" t="str">
            <v>住所</v>
          </cell>
          <cell r="G1" t="str">
            <v>電話番号</v>
          </cell>
          <cell r="H1" t="str">
            <v>FAX番号</v>
          </cell>
          <cell r="I1" t="str">
            <v>がっこうめい</v>
          </cell>
        </row>
        <row r="2">
          <cell r="A2">
            <v>20001</v>
          </cell>
          <cell r="B2" t="str">
            <v>横浜市</v>
          </cell>
          <cell r="C2" t="str">
            <v>中学生</v>
          </cell>
          <cell r="D2" t="str">
            <v>横浜市立市場中学校</v>
          </cell>
          <cell r="E2" t="str">
            <v>230-0024</v>
          </cell>
          <cell r="F2" t="str">
            <v>横浜市鶴見区市場下町 1-1</v>
          </cell>
          <cell r="G2" t="str">
            <v>045-501-4125</v>
          </cell>
          <cell r="H2" t="str">
            <v>045-507-0074</v>
          </cell>
          <cell r="I2" t="str">
            <v>よこはましりつ いちば ちゅうがっこう</v>
          </cell>
        </row>
        <row r="3">
          <cell r="A3">
            <v>20002</v>
          </cell>
          <cell r="B3" t="str">
            <v>横浜市</v>
          </cell>
          <cell r="C3" t="str">
            <v>中学生</v>
          </cell>
          <cell r="D3" t="str">
            <v>横浜市立潮田中学校</v>
          </cell>
          <cell r="E3" t="str">
            <v>230-0037</v>
          </cell>
          <cell r="F3" t="str">
            <v>横浜市鶴見区向井町 4-83</v>
          </cell>
          <cell r="G3" t="str">
            <v>045-521-3535</v>
          </cell>
          <cell r="H3" t="str">
            <v>045-507-0079</v>
          </cell>
          <cell r="I3" t="str">
            <v>よこはましりつ うしおだ ちゅうがっこう</v>
          </cell>
        </row>
        <row r="4">
          <cell r="A4">
            <v>20003</v>
          </cell>
          <cell r="B4" t="str">
            <v>横浜市</v>
          </cell>
          <cell r="C4" t="str">
            <v>中学生</v>
          </cell>
          <cell r="D4" t="str">
            <v>横浜市立上の宮中学校</v>
          </cell>
          <cell r="E4" t="str">
            <v>230-0075</v>
          </cell>
          <cell r="F4" t="str">
            <v>横浜市鶴見区上の宮 1-26-33</v>
          </cell>
          <cell r="G4" t="str">
            <v>045-582-8801</v>
          </cell>
          <cell r="H4" t="str">
            <v>045-585-9914</v>
          </cell>
          <cell r="I4" t="str">
            <v>よこはましりつ かみのみや ちゅうがっこう</v>
          </cell>
        </row>
        <row r="5">
          <cell r="A5">
            <v>20004</v>
          </cell>
          <cell r="B5" t="str">
            <v>横浜市</v>
          </cell>
          <cell r="C5" t="str">
            <v>中学生</v>
          </cell>
          <cell r="D5" t="str">
            <v>横浜市立末吉中学校</v>
          </cell>
          <cell r="E5" t="str">
            <v>230-0012</v>
          </cell>
          <cell r="F5" t="str">
            <v>横浜市鶴見区下末吉 6-13-1</v>
          </cell>
          <cell r="G5" t="str">
            <v>045-581-0813</v>
          </cell>
          <cell r="H5" t="str">
            <v>045-585-9497</v>
          </cell>
          <cell r="I5" t="str">
            <v>よこはましりつ すえよし ちゅうがっこう</v>
          </cell>
        </row>
        <row r="6">
          <cell r="A6">
            <v>20005</v>
          </cell>
          <cell r="B6" t="str">
            <v>横浜市</v>
          </cell>
          <cell r="C6" t="str">
            <v>中学生</v>
          </cell>
          <cell r="D6" t="str">
            <v>横浜市立鶴見中学校</v>
          </cell>
          <cell r="E6" t="str">
            <v>230-0051</v>
          </cell>
          <cell r="F6" t="str">
            <v>横浜市鶴見区鶴見中央 3-14-1</v>
          </cell>
          <cell r="G6" t="str">
            <v>045-501-2397</v>
          </cell>
          <cell r="H6" t="str">
            <v>045-507-0083</v>
          </cell>
          <cell r="I6" t="str">
            <v>よこはましりつ つるみ ちゅうがっこう</v>
          </cell>
        </row>
        <row r="7">
          <cell r="A7">
            <v>20006</v>
          </cell>
          <cell r="B7" t="str">
            <v>横浜市</v>
          </cell>
          <cell r="C7" t="str">
            <v>中学生</v>
          </cell>
          <cell r="D7" t="str">
            <v>横浜市立寺尾中学校</v>
          </cell>
          <cell r="E7" t="str">
            <v>230-0074</v>
          </cell>
          <cell r="F7" t="str">
            <v>横浜市鶴見区北寺尾 3-13-1</v>
          </cell>
          <cell r="G7" t="str">
            <v>045-571-4102</v>
          </cell>
          <cell r="H7" t="str">
            <v>045-585-9499</v>
          </cell>
          <cell r="I7" t="str">
            <v>よこはましりつ てらお ちゅうがっこう</v>
          </cell>
        </row>
        <row r="8">
          <cell r="A8">
            <v>20007</v>
          </cell>
          <cell r="B8" t="str">
            <v>横浜市</v>
          </cell>
          <cell r="C8" t="str">
            <v>中学生</v>
          </cell>
          <cell r="D8" t="str">
            <v>横浜市立生麦中学校</v>
          </cell>
          <cell r="E8" t="str">
            <v>230-0078</v>
          </cell>
          <cell r="F8" t="str">
            <v>横浜市鶴見区岸谷 2-1-1</v>
          </cell>
          <cell r="G8" t="str">
            <v>045-581-3255</v>
          </cell>
          <cell r="H8" t="str">
            <v>045-585-9904</v>
          </cell>
          <cell r="I8" t="str">
            <v>よこはましりつ なまむぎ ちゅうがっこう</v>
          </cell>
        </row>
        <row r="9">
          <cell r="A9">
            <v>20008</v>
          </cell>
          <cell r="B9" t="str">
            <v>横浜市</v>
          </cell>
          <cell r="C9" t="str">
            <v>中学生</v>
          </cell>
          <cell r="D9" t="str">
            <v>横浜市立矢向中学校</v>
          </cell>
          <cell r="E9" t="str">
            <v>230-0001</v>
          </cell>
          <cell r="F9" t="str">
            <v>横浜市鶴見区矢向1-8-24</v>
          </cell>
          <cell r="G9" t="str">
            <v>045-581-4131</v>
          </cell>
          <cell r="H9" t="str">
            <v>045-581-9906</v>
          </cell>
          <cell r="I9" t="str">
            <v>よこはましりつ やこう ちゅうがっこう</v>
          </cell>
        </row>
        <row r="10">
          <cell r="A10">
            <v>20009</v>
          </cell>
          <cell r="B10" t="str">
            <v>横浜市</v>
          </cell>
          <cell r="C10" t="str">
            <v>中学生</v>
          </cell>
          <cell r="D10" t="str">
            <v>横浜市立浦島丘中学校</v>
          </cell>
          <cell r="E10" t="str">
            <v>221-0072</v>
          </cell>
          <cell r="F10" t="str">
            <v>横浜市神奈川区白幡東町 27-1</v>
          </cell>
          <cell r="G10" t="str">
            <v>045-421-6281</v>
          </cell>
          <cell r="H10" t="str">
            <v>045-431-2461</v>
          </cell>
          <cell r="I10" t="str">
            <v>よこはましりつ うらしまおか ちゅうがっこう</v>
          </cell>
        </row>
        <row r="11">
          <cell r="A11">
            <v>20010</v>
          </cell>
          <cell r="B11" t="str">
            <v>横浜市</v>
          </cell>
          <cell r="C11" t="str">
            <v>中学生</v>
          </cell>
          <cell r="D11" t="str">
            <v>横浜市立神奈川中学校</v>
          </cell>
          <cell r="E11" t="str">
            <v>221-0004</v>
          </cell>
          <cell r="F11" t="str">
            <v>横浜市神奈川区西大口 141</v>
          </cell>
          <cell r="G11" t="str">
            <v>045-431-4770</v>
          </cell>
          <cell r="H11" t="str">
            <v>045-431-4373</v>
          </cell>
          <cell r="I11" t="str">
            <v>よこはましりつ かながわ ちゅうがっこう</v>
          </cell>
        </row>
        <row r="12">
          <cell r="A12">
            <v>20011</v>
          </cell>
          <cell r="B12" t="str">
            <v>横浜市</v>
          </cell>
          <cell r="C12" t="str">
            <v>中学生</v>
          </cell>
          <cell r="D12" t="str">
            <v>横浜市立栗田谷中学校</v>
          </cell>
          <cell r="E12" t="str">
            <v>221-0804</v>
          </cell>
          <cell r="F12" t="str">
            <v>横浜市神奈川区栗田谷 3-1</v>
          </cell>
          <cell r="G12" t="str">
            <v>045-481-3767</v>
          </cell>
          <cell r="H12" t="str">
            <v>045-481-4373</v>
          </cell>
          <cell r="I12" t="str">
            <v>よこはましりつ くりたや ちゅうがっこう</v>
          </cell>
        </row>
        <row r="13">
          <cell r="A13">
            <v>20012</v>
          </cell>
          <cell r="B13" t="str">
            <v>横浜市</v>
          </cell>
          <cell r="C13" t="str">
            <v>中学生</v>
          </cell>
          <cell r="D13" t="str">
            <v>横浜市立菅田中学校</v>
          </cell>
          <cell r="E13" t="str">
            <v>221-0864</v>
          </cell>
          <cell r="F13" t="str">
            <v>横浜市神奈川区菅田町 2017</v>
          </cell>
          <cell r="G13" t="str">
            <v>045-472-2338</v>
          </cell>
          <cell r="H13" t="str">
            <v>045-472-3351</v>
          </cell>
          <cell r="I13" t="str">
            <v>よこはましりつ すげた ちゅうがっこう</v>
          </cell>
        </row>
        <row r="14">
          <cell r="A14">
            <v>20013</v>
          </cell>
          <cell r="B14" t="str">
            <v>横浜市</v>
          </cell>
          <cell r="C14" t="str">
            <v>中学生</v>
          </cell>
          <cell r="D14" t="str">
            <v>横浜市立錦台中学校</v>
          </cell>
          <cell r="E14" t="str">
            <v>221-0001</v>
          </cell>
          <cell r="F14" t="str">
            <v>横浜市神奈川区西寺尾 3-10-1</v>
          </cell>
          <cell r="G14" t="str">
            <v>045-401-3644</v>
          </cell>
          <cell r="H14" t="str">
            <v>045-431-0244</v>
          </cell>
          <cell r="I14" t="str">
            <v>よこはましりつ にしきだい ちゅうがっこう</v>
          </cell>
        </row>
        <row r="15">
          <cell r="A15">
            <v>20014</v>
          </cell>
          <cell r="B15" t="str">
            <v>横浜市</v>
          </cell>
          <cell r="C15" t="str">
            <v>中学生</v>
          </cell>
          <cell r="D15" t="str">
            <v>横浜市立松本中学校</v>
          </cell>
          <cell r="E15" t="str">
            <v>221-0852</v>
          </cell>
          <cell r="F15" t="str">
            <v>横浜市神奈川区三ツ沢下町 30-1</v>
          </cell>
          <cell r="G15" t="str">
            <v>045-323-2580</v>
          </cell>
          <cell r="H15" t="str">
            <v>045-320-1034</v>
          </cell>
          <cell r="I15" t="str">
            <v>よこはましりつ まつもと ちゅうがっこう</v>
          </cell>
        </row>
        <row r="16">
          <cell r="A16">
            <v>20015</v>
          </cell>
          <cell r="B16" t="str">
            <v>横浜市</v>
          </cell>
          <cell r="C16" t="str">
            <v>中学生</v>
          </cell>
          <cell r="D16" t="str">
            <v>横浜市立六角橋中学校</v>
          </cell>
          <cell r="E16" t="str">
            <v>221-0802</v>
          </cell>
          <cell r="F16" t="str">
            <v>横浜市神奈川区六角橋 5-33-1</v>
          </cell>
          <cell r="G16" t="str">
            <v>045-481-3521</v>
          </cell>
          <cell r="H16" t="str">
            <v>045-481-2997</v>
          </cell>
          <cell r="I16" t="str">
            <v>よこはましりつ ろっかくばし ちゅうがっこう</v>
          </cell>
        </row>
        <row r="17">
          <cell r="A17">
            <v>20016</v>
          </cell>
          <cell r="B17" t="str">
            <v>横浜市</v>
          </cell>
          <cell r="C17" t="str">
            <v>中学生</v>
          </cell>
          <cell r="D17" t="str">
            <v>横浜市立老松中学校</v>
          </cell>
          <cell r="E17" t="str">
            <v>220-0032</v>
          </cell>
          <cell r="F17" t="str">
            <v>横浜市西区老松町 27</v>
          </cell>
          <cell r="G17" t="str">
            <v>045-241-5121</v>
          </cell>
          <cell r="H17" t="str">
            <v>045-253-7068</v>
          </cell>
          <cell r="I17" t="str">
            <v>よこはましりつ おいまつ ちゅうがっこう</v>
          </cell>
        </row>
        <row r="18">
          <cell r="A18">
            <v>20017</v>
          </cell>
          <cell r="B18" t="str">
            <v>横浜市</v>
          </cell>
          <cell r="C18" t="str">
            <v>中学生</v>
          </cell>
          <cell r="D18" t="str">
            <v>横浜市立西中学校</v>
          </cell>
          <cell r="E18" t="str">
            <v>220-0046</v>
          </cell>
          <cell r="F18" t="str">
            <v>横浜市西区西戸部町 3-286</v>
          </cell>
          <cell r="G18" t="str">
            <v>045-231-0153</v>
          </cell>
          <cell r="H18" t="str">
            <v>045-253-7073</v>
          </cell>
          <cell r="I18" t="str">
            <v>よこはましりつ にし ちゅうがっこう</v>
          </cell>
        </row>
        <row r="19">
          <cell r="A19">
            <v>20018</v>
          </cell>
          <cell r="B19" t="str">
            <v>横浜市</v>
          </cell>
          <cell r="C19" t="str">
            <v>中学生</v>
          </cell>
          <cell r="D19" t="str">
            <v>横浜市立岡野中学校</v>
          </cell>
          <cell r="E19" t="str">
            <v>220-0073</v>
          </cell>
          <cell r="F19" t="str">
            <v>横浜市西区岡野 2-14-1</v>
          </cell>
          <cell r="G19" t="str">
            <v>045-311-3210</v>
          </cell>
          <cell r="H19" t="str">
            <v>045-311-9968</v>
          </cell>
          <cell r="I19" t="str">
            <v>よこはましりつ おかの ちゅうがっこう</v>
          </cell>
        </row>
        <row r="20">
          <cell r="A20">
            <v>20019</v>
          </cell>
          <cell r="B20" t="str">
            <v>横浜市</v>
          </cell>
          <cell r="C20" t="str">
            <v>中学生</v>
          </cell>
          <cell r="D20" t="str">
            <v>横浜市立軽井沢中学校</v>
          </cell>
          <cell r="E20" t="str">
            <v>220-0001</v>
          </cell>
          <cell r="F20" t="str">
            <v>横浜市西区北軽井沢 24</v>
          </cell>
          <cell r="G20" t="str">
            <v>045-311-2523</v>
          </cell>
          <cell r="H20" t="str">
            <v>045-312-4849</v>
          </cell>
          <cell r="I20" t="str">
            <v>よこはましりつ かるいさわ ちゅうがっこう</v>
          </cell>
        </row>
        <row r="21">
          <cell r="A21">
            <v>20020</v>
          </cell>
          <cell r="B21" t="str">
            <v>横浜市</v>
          </cell>
          <cell r="C21" t="str">
            <v>中学生</v>
          </cell>
          <cell r="D21" t="str">
            <v>横浜市立岩井原中学校</v>
          </cell>
          <cell r="E21" t="str">
            <v>240-0023</v>
          </cell>
          <cell r="F21" t="str">
            <v>横浜市保土ケ谷区岩井町 308</v>
          </cell>
          <cell r="G21" t="str">
            <v>045-731-5880</v>
          </cell>
          <cell r="H21" t="str">
            <v>045-713-4022</v>
          </cell>
          <cell r="I21" t="str">
            <v>よこはましりつ いわいはら ちゅうがっこう</v>
          </cell>
        </row>
        <row r="22">
          <cell r="A22">
            <v>20021</v>
          </cell>
          <cell r="B22" t="str">
            <v>横浜市</v>
          </cell>
          <cell r="C22" t="str">
            <v>中学生</v>
          </cell>
          <cell r="D22" t="str">
            <v>横浜市立大鳥中学校</v>
          </cell>
          <cell r="E22" t="str">
            <v>231-0821</v>
          </cell>
          <cell r="F22" t="str">
            <v>横浜市中区本牧原 22-1</v>
          </cell>
          <cell r="G22" t="str">
            <v>045-621-4500</v>
          </cell>
          <cell r="H22" t="str">
            <v>045-622-7549</v>
          </cell>
          <cell r="I22" t="str">
            <v>よこはましりつ おおとり ちゅうがっこう</v>
          </cell>
        </row>
        <row r="23">
          <cell r="A23">
            <v>20022</v>
          </cell>
          <cell r="B23" t="str">
            <v>横浜市</v>
          </cell>
          <cell r="C23" t="str">
            <v>中学生</v>
          </cell>
          <cell r="D23" t="str">
            <v>横浜市立仲尾台中学校</v>
          </cell>
          <cell r="E23" t="str">
            <v>231-0839</v>
          </cell>
          <cell r="F23" t="str">
            <v>横浜市中区仲尾台 23</v>
          </cell>
          <cell r="G23" t="str">
            <v>045-621-9600</v>
          </cell>
          <cell r="H23" t="str">
            <v>045-622-8654</v>
          </cell>
          <cell r="I23" t="str">
            <v>よこはましりつ なかおだい ちゅうがっこう</v>
          </cell>
        </row>
        <row r="24">
          <cell r="A24">
            <v>20023</v>
          </cell>
          <cell r="B24" t="str">
            <v>横浜市</v>
          </cell>
          <cell r="C24" t="str">
            <v>中学生</v>
          </cell>
          <cell r="D24" t="str">
            <v>横浜市立本牧中学校</v>
          </cell>
          <cell r="E24" t="str">
            <v>231-0827</v>
          </cell>
          <cell r="F24" t="str">
            <v>横浜市中区本牧和田 32-1</v>
          </cell>
          <cell r="G24" t="str">
            <v>045-623-7094</v>
          </cell>
          <cell r="H24" t="str">
            <v>045-623-0129</v>
          </cell>
          <cell r="I24" t="str">
            <v>よこはましりつ ほんもく ちゅうがっこう</v>
          </cell>
        </row>
        <row r="25">
          <cell r="A25">
            <v>20024</v>
          </cell>
          <cell r="B25" t="str">
            <v>横浜市</v>
          </cell>
          <cell r="C25" t="str">
            <v>中学生</v>
          </cell>
          <cell r="D25" t="str">
            <v>横浜市立港中学校</v>
          </cell>
          <cell r="E25" t="str">
            <v>231-0023</v>
          </cell>
          <cell r="F25" t="str">
            <v>横浜市中区山下町 241</v>
          </cell>
          <cell r="G25" t="str">
            <v>045-681-3618</v>
          </cell>
          <cell r="H25" t="str">
            <v>045-663-2549</v>
          </cell>
          <cell r="I25" t="str">
            <v>よこはましりつ みなと ちゅうがっこう</v>
          </cell>
        </row>
        <row r="26">
          <cell r="A26">
            <v>20025</v>
          </cell>
          <cell r="B26" t="str">
            <v>横浜市</v>
          </cell>
          <cell r="C26" t="str">
            <v>中学生</v>
          </cell>
          <cell r="D26" t="str">
            <v>横浜市立横浜吉田中学校</v>
          </cell>
          <cell r="E26" t="str">
            <v>231-0047</v>
          </cell>
          <cell r="F26" t="str">
            <v>横浜市中区羽衣町 3-84</v>
          </cell>
          <cell r="G26" t="str">
            <v>045-261-0905</v>
          </cell>
          <cell r="H26" t="str">
            <v>045-253-7085</v>
          </cell>
          <cell r="I26" t="str">
            <v>よこはましりつ よこはまよしだ ちゅうがっこう</v>
          </cell>
        </row>
        <row r="27">
          <cell r="A27">
            <v>20026</v>
          </cell>
          <cell r="B27" t="str">
            <v>横浜市</v>
          </cell>
          <cell r="C27" t="str">
            <v>中学生</v>
          </cell>
          <cell r="D27" t="str">
            <v>横浜市立共進中学校</v>
          </cell>
          <cell r="E27" t="str">
            <v>232-0045</v>
          </cell>
          <cell r="F27" t="str">
            <v>横浜市南区東蒔田町 1-5</v>
          </cell>
          <cell r="G27" t="str">
            <v>045-711-5091</v>
          </cell>
          <cell r="H27" t="str">
            <v>045-713-9794</v>
          </cell>
          <cell r="I27" t="str">
            <v>よこはましりつ きょうしん ちゅうがっこう</v>
          </cell>
        </row>
        <row r="28">
          <cell r="A28">
            <v>20027</v>
          </cell>
          <cell r="B28" t="str">
            <v>横浜市</v>
          </cell>
          <cell r="C28" t="str">
            <v>中学生</v>
          </cell>
          <cell r="D28" t="str">
            <v>横浜市立永田中学校</v>
          </cell>
          <cell r="E28" t="str">
            <v>232-0075</v>
          </cell>
          <cell r="F28" t="str">
            <v>横浜市南区永田みなみ台 7-1</v>
          </cell>
          <cell r="G28" t="str">
            <v>045-715-5511</v>
          </cell>
          <cell r="H28" t="str">
            <v>045-713-8492</v>
          </cell>
          <cell r="I28" t="str">
            <v>よこはましりつ ながた ちゅうがっこう</v>
          </cell>
        </row>
        <row r="29">
          <cell r="A29">
            <v>20028</v>
          </cell>
          <cell r="B29" t="str">
            <v>横浜市</v>
          </cell>
          <cell r="C29" t="str">
            <v>中学生</v>
          </cell>
          <cell r="D29" t="str">
            <v>横浜市立藤の木中学校</v>
          </cell>
          <cell r="E29" t="str">
            <v>232-0061</v>
          </cell>
          <cell r="F29" t="str">
            <v>横浜市南区大岡 4-44-1</v>
          </cell>
          <cell r="G29" t="str">
            <v>045-714-2817</v>
          </cell>
          <cell r="H29" t="str">
            <v>045-713-7994</v>
          </cell>
          <cell r="I29" t="str">
            <v>よこはましりつ ふじのき ちゅうがっこう</v>
          </cell>
        </row>
        <row r="30">
          <cell r="A30">
            <v>20029</v>
          </cell>
          <cell r="B30" t="str">
            <v>横浜市</v>
          </cell>
          <cell r="C30" t="str">
            <v>中学生</v>
          </cell>
          <cell r="D30" t="str">
            <v>横浜市立平楽中学校</v>
          </cell>
          <cell r="E30" t="str">
            <v>232-0035</v>
          </cell>
          <cell r="F30" t="str">
            <v>横浜市南区平楽 1</v>
          </cell>
          <cell r="G30" t="str">
            <v>045-261-4213</v>
          </cell>
          <cell r="H30" t="str">
            <v>045-252-3692</v>
          </cell>
          <cell r="I30" t="str">
            <v>よこはましりつ へいらく ちゅうがっこう</v>
          </cell>
        </row>
        <row r="31">
          <cell r="A31">
            <v>20030</v>
          </cell>
          <cell r="B31" t="str">
            <v>横浜市</v>
          </cell>
          <cell r="C31" t="str">
            <v>中学生</v>
          </cell>
          <cell r="D31" t="str">
            <v>横浜市立蒔田中学校</v>
          </cell>
          <cell r="E31" t="str">
            <v>232-0018</v>
          </cell>
          <cell r="F31" t="str">
            <v>横浜市南区花之木町 2-45</v>
          </cell>
          <cell r="G31" t="str">
            <v>045-711-2231</v>
          </cell>
          <cell r="H31" t="str">
            <v>045-713-9743</v>
          </cell>
          <cell r="I31" t="str">
            <v>よこはましりつ まいた ちゅうがっこう</v>
          </cell>
        </row>
        <row r="32">
          <cell r="A32">
            <v>20031</v>
          </cell>
          <cell r="B32" t="str">
            <v>横浜市</v>
          </cell>
          <cell r="C32" t="str">
            <v>中学生</v>
          </cell>
          <cell r="D32" t="str">
            <v>横浜市立南中学校</v>
          </cell>
          <cell r="E32" t="str">
            <v>232-0066</v>
          </cell>
          <cell r="F32" t="str">
            <v>横浜市南区六ツ川 1-14</v>
          </cell>
          <cell r="G32" t="str">
            <v>045-712-9800</v>
          </cell>
          <cell r="H32" t="str">
            <v>045-713-9729</v>
          </cell>
          <cell r="I32" t="str">
            <v>よこはましりつ みなみ ちゅうがっこう</v>
          </cell>
        </row>
        <row r="33">
          <cell r="A33">
            <v>20032</v>
          </cell>
          <cell r="B33" t="str">
            <v>横浜市</v>
          </cell>
          <cell r="C33" t="str">
            <v>中学生</v>
          </cell>
          <cell r="D33" t="str">
            <v>横浜市立南が丘中学校</v>
          </cell>
          <cell r="E33" t="str">
            <v>232-0064</v>
          </cell>
          <cell r="F33" t="str">
            <v>横浜市南区別所 3-6-1</v>
          </cell>
          <cell r="G33" t="str">
            <v>045-711-1101</v>
          </cell>
          <cell r="H33" t="str">
            <v>045-713-9742</v>
          </cell>
          <cell r="I33" t="str">
            <v>よこはましりつ みなみがおか ちゅうがっこう</v>
          </cell>
        </row>
        <row r="34">
          <cell r="A34">
            <v>20033</v>
          </cell>
          <cell r="B34" t="str">
            <v>横浜市</v>
          </cell>
          <cell r="C34" t="str">
            <v>中学生</v>
          </cell>
          <cell r="D34" t="str">
            <v>横浜市立六ツ川中学校</v>
          </cell>
          <cell r="E34" t="str">
            <v>232-0066</v>
          </cell>
          <cell r="F34" t="str">
            <v>横浜市南区六ツ川 3-81-11</v>
          </cell>
          <cell r="G34" t="str">
            <v>045-715-3075</v>
          </cell>
          <cell r="H34" t="str">
            <v>045-713-8149</v>
          </cell>
          <cell r="I34" t="str">
            <v>よこはましりつ むつかわ ちゅうがっこう</v>
          </cell>
        </row>
        <row r="35">
          <cell r="A35">
            <v>20034</v>
          </cell>
          <cell r="B35" t="str">
            <v>横浜市</v>
          </cell>
          <cell r="C35" t="str">
            <v>中学生</v>
          </cell>
          <cell r="D35" t="str">
            <v>横浜市立新井中学校</v>
          </cell>
          <cell r="E35" t="str">
            <v>240-0053</v>
          </cell>
          <cell r="F35" t="str">
            <v>横浜市保土ケ谷区新井町 43-7</v>
          </cell>
          <cell r="G35" t="str">
            <v>045-382-1477</v>
          </cell>
          <cell r="H35" t="str">
            <v>045-381-7429</v>
          </cell>
          <cell r="I35" t="str">
            <v>よこはましりつ あらい ちゅうがっこう</v>
          </cell>
        </row>
        <row r="36">
          <cell r="A36">
            <v>20035</v>
          </cell>
          <cell r="B36" t="str">
            <v>横浜市</v>
          </cell>
          <cell r="C36" t="str">
            <v>中学生</v>
          </cell>
          <cell r="D36" t="str">
            <v>横浜市立岩崎中学校</v>
          </cell>
          <cell r="E36" t="str">
            <v>240-0011</v>
          </cell>
          <cell r="F36" t="str">
            <v>横浜市保土ケ谷区桜ケ丘 2-6-1</v>
          </cell>
          <cell r="G36" t="str">
            <v>045-331-3663</v>
          </cell>
          <cell r="H36" t="str">
            <v>045-331-5593</v>
          </cell>
          <cell r="I36" t="str">
            <v>よこはましりつ いわさき ちゅうがっこう</v>
          </cell>
        </row>
        <row r="37">
          <cell r="A37">
            <v>20036</v>
          </cell>
          <cell r="B37" t="str">
            <v>横浜市</v>
          </cell>
          <cell r="C37" t="str">
            <v>中学生</v>
          </cell>
          <cell r="D37" t="str">
            <v>横浜市立上菅田中学校</v>
          </cell>
          <cell r="E37" t="str">
            <v>240-0051</v>
          </cell>
          <cell r="F37" t="str">
            <v>横浜市保土ケ谷区上菅田町 780</v>
          </cell>
          <cell r="G37" t="str">
            <v>045-381-7161</v>
          </cell>
          <cell r="H37" t="str">
            <v>045-381-7424</v>
          </cell>
          <cell r="I37" t="str">
            <v>よこはましりつ かみすげた ちゅうがっこう</v>
          </cell>
        </row>
        <row r="38">
          <cell r="A38">
            <v>20037</v>
          </cell>
          <cell r="B38" t="str">
            <v>横浜市</v>
          </cell>
          <cell r="C38" t="str">
            <v>中学生</v>
          </cell>
          <cell r="D38" t="str">
            <v>横浜市立橘中学校</v>
          </cell>
          <cell r="E38" t="str">
            <v>240-0044</v>
          </cell>
          <cell r="F38" t="str">
            <v>横浜市保土ケ谷区仏向町 1167-2</v>
          </cell>
          <cell r="G38" t="str">
            <v>045-335-5991</v>
          </cell>
          <cell r="H38" t="str">
            <v>045-331-5725</v>
          </cell>
          <cell r="I38" t="str">
            <v>よこはましりつ たちばな ちゅうがっこう</v>
          </cell>
        </row>
        <row r="39">
          <cell r="A39">
            <v>20038</v>
          </cell>
          <cell r="B39" t="str">
            <v>横浜市</v>
          </cell>
          <cell r="C39" t="str">
            <v>中学生</v>
          </cell>
          <cell r="D39" t="str">
            <v>横浜市立西谷中学校</v>
          </cell>
          <cell r="E39" t="str">
            <v>240-0045</v>
          </cell>
          <cell r="F39" t="str">
            <v>横浜市保土ケ谷区川島町 1208</v>
          </cell>
          <cell r="G39" t="str">
            <v>045-373-5511</v>
          </cell>
          <cell r="H39" t="str">
            <v>045-381-7412</v>
          </cell>
          <cell r="I39" t="str">
            <v>よこはましりつ にしや ちゅうがっこう</v>
          </cell>
        </row>
        <row r="40">
          <cell r="A40">
            <v>20039</v>
          </cell>
          <cell r="B40" t="str">
            <v>横浜市</v>
          </cell>
          <cell r="C40" t="str">
            <v>中学生</v>
          </cell>
          <cell r="D40" t="str">
            <v>横浜市立保土ケ谷中学校</v>
          </cell>
          <cell r="E40" t="str">
            <v>240-0066</v>
          </cell>
          <cell r="F40" t="str">
            <v>横浜市保土ケ谷区釜台町 3-1</v>
          </cell>
          <cell r="G40" t="str">
            <v>045-331-8521</v>
          </cell>
          <cell r="H40" t="str">
            <v>045-331-5612</v>
          </cell>
          <cell r="I40" t="str">
            <v>よこはましりつ ほどがや ちゅうがっこう</v>
          </cell>
        </row>
        <row r="41">
          <cell r="A41">
            <v>20040</v>
          </cell>
          <cell r="B41" t="str">
            <v>横浜市</v>
          </cell>
          <cell r="C41" t="str">
            <v>中学生</v>
          </cell>
          <cell r="D41" t="str">
            <v>横浜市立宮田中学校</v>
          </cell>
          <cell r="E41" t="str">
            <v>240-0002</v>
          </cell>
          <cell r="F41" t="str">
            <v>横浜市保土ケ谷区宮田町 1-100</v>
          </cell>
          <cell r="G41" t="str">
            <v>045-331-5288</v>
          </cell>
          <cell r="H41" t="str">
            <v>045-331-5718</v>
          </cell>
          <cell r="I41" t="str">
            <v>よこはましりつ みやた ちゅうがっこう</v>
          </cell>
        </row>
        <row r="42">
          <cell r="A42">
            <v>20041</v>
          </cell>
          <cell r="B42" t="str">
            <v>横浜市</v>
          </cell>
          <cell r="C42" t="str">
            <v>中学生</v>
          </cell>
          <cell r="D42" t="str">
            <v>横浜市立境木中学校</v>
          </cell>
          <cell r="E42" t="str">
            <v>244-0802</v>
          </cell>
          <cell r="F42" t="str">
            <v>横浜市戸塚区平戸 3-48-2</v>
          </cell>
          <cell r="G42" t="str">
            <v>045-822-8626</v>
          </cell>
          <cell r="H42" t="str">
            <v>045-826-3826</v>
          </cell>
          <cell r="I42" t="str">
            <v>よこはましりつ さかいぎ ちゅうがっこう</v>
          </cell>
        </row>
        <row r="43">
          <cell r="A43">
            <v>20042</v>
          </cell>
          <cell r="B43" t="str">
            <v>横浜市</v>
          </cell>
          <cell r="C43" t="str">
            <v>中学生</v>
          </cell>
          <cell r="D43" t="str">
            <v>横浜市立旭中学校</v>
          </cell>
          <cell r="E43" t="str">
            <v>241-0817</v>
          </cell>
          <cell r="F43" t="str">
            <v>横浜市旭区今宿 2-40-1</v>
          </cell>
          <cell r="G43" t="str">
            <v>045-364-5112</v>
          </cell>
          <cell r="H43" t="str">
            <v>045-364-5117</v>
          </cell>
          <cell r="I43" t="str">
            <v>よこはましりつ あさひ ちゅうがっこう</v>
          </cell>
        </row>
        <row r="44">
          <cell r="A44">
            <v>20043</v>
          </cell>
          <cell r="B44" t="str">
            <v>横浜市</v>
          </cell>
          <cell r="C44" t="str">
            <v>中学生</v>
          </cell>
          <cell r="D44" t="str">
            <v>横浜市立旭北中学校</v>
          </cell>
          <cell r="E44" t="str">
            <v>241-0002</v>
          </cell>
          <cell r="F44" t="str">
            <v>横浜市旭区上白根 2-47-1</v>
          </cell>
          <cell r="G44" t="str">
            <v>045-955-1131</v>
          </cell>
          <cell r="H44" t="str">
            <v>045-951-1354</v>
          </cell>
          <cell r="I44" t="str">
            <v>よこはましりつ あさひきた ちゅうがっこう</v>
          </cell>
        </row>
        <row r="45">
          <cell r="A45">
            <v>20044</v>
          </cell>
          <cell r="B45" t="str">
            <v>横浜市</v>
          </cell>
          <cell r="C45" t="str">
            <v>中学生</v>
          </cell>
          <cell r="D45" t="str">
            <v>横浜市立今宿中学校</v>
          </cell>
          <cell r="E45" t="str">
            <v>241-0032</v>
          </cell>
          <cell r="F45" t="str">
            <v>横浜市旭区今宿東町 825</v>
          </cell>
          <cell r="G45" t="str">
            <v>045-953-0001</v>
          </cell>
          <cell r="H45" t="str">
            <v>045-951-1346</v>
          </cell>
          <cell r="I45" t="str">
            <v>よこはましりつ いまじゅく ちゅうがっこう</v>
          </cell>
        </row>
        <row r="46">
          <cell r="A46">
            <v>20045</v>
          </cell>
          <cell r="B46" t="str">
            <v>横浜市</v>
          </cell>
          <cell r="C46" t="str">
            <v>中学生</v>
          </cell>
          <cell r="D46" t="str">
            <v>横浜市立上白根北中学校</v>
          </cell>
          <cell r="E46" t="str">
            <v>241-0002</v>
          </cell>
          <cell r="F46" t="str">
            <v>横浜市旭区上白根 2-47-1</v>
          </cell>
          <cell r="G46" t="str">
            <v>045-955-1131</v>
          </cell>
          <cell r="H46" t="str">
            <v>045-951-1354</v>
          </cell>
          <cell r="I46" t="str">
            <v>よこはましりつ かみしらねきた ちゅうがっこう</v>
          </cell>
        </row>
        <row r="47">
          <cell r="A47">
            <v>20046</v>
          </cell>
          <cell r="B47" t="str">
            <v>横浜市</v>
          </cell>
          <cell r="C47" t="str">
            <v>中学生</v>
          </cell>
          <cell r="D47" t="str">
            <v>横浜市立希望が丘中学校</v>
          </cell>
          <cell r="E47" t="str">
            <v>241‐0826</v>
          </cell>
          <cell r="F47" t="str">
            <v>横浜市旭区東希望が丘 118</v>
          </cell>
          <cell r="G47" t="str">
            <v>045-391-0378</v>
          </cell>
          <cell r="H47" t="str">
            <v>045-391-0377</v>
          </cell>
          <cell r="I47" t="str">
            <v>よこはましりつ きぼうがおか ちゅうがっこう</v>
          </cell>
        </row>
        <row r="48">
          <cell r="A48">
            <v>20047</v>
          </cell>
          <cell r="B48" t="str">
            <v>横浜市</v>
          </cell>
          <cell r="C48" t="str">
            <v>中学生</v>
          </cell>
          <cell r="D48" t="str">
            <v>横浜市立都岡中学校</v>
          </cell>
          <cell r="E48" t="str">
            <v>241-0804</v>
          </cell>
          <cell r="F48" t="str">
            <v>横浜市旭区川井宿町 32-2</v>
          </cell>
          <cell r="G48" t="str">
            <v>045-953-2301</v>
          </cell>
          <cell r="H48" t="str">
            <v>045-951-1338</v>
          </cell>
          <cell r="I48" t="str">
            <v>よこはましりつ つおか ちゅうがっこう</v>
          </cell>
        </row>
        <row r="49">
          <cell r="A49">
            <v>20048</v>
          </cell>
          <cell r="B49" t="str">
            <v>横浜市</v>
          </cell>
          <cell r="C49" t="str">
            <v>中学生</v>
          </cell>
          <cell r="D49" t="str">
            <v>横浜市立鶴ケ峯中学校</v>
          </cell>
          <cell r="E49" t="str">
            <v>241-0021</v>
          </cell>
          <cell r="F49" t="str">
            <v>横浜市旭区鶴ケ峰本町 3-28-1</v>
          </cell>
          <cell r="G49" t="str">
            <v>045-951-2327</v>
          </cell>
          <cell r="H49" t="str">
            <v>045-951-1321</v>
          </cell>
          <cell r="I49" t="str">
            <v>よこはましりつ つるがみね ちゅうがっこう</v>
          </cell>
        </row>
        <row r="50">
          <cell r="A50">
            <v>20049</v>
          </cell>
          <cell r="B50" t="str">
            <v>横浜市</v>
          </cell>
          <cell r="C50" t="str">
            <v>中学生</v>
          </cell>
          <cell r="D50" t="str">
            <v>横浜市立本宿中学校</v>
          </cell>
          <cell r="E50" t="str">
            <v>241-0011</v>
          </cell>
          <cell r="F50" t="str">
            <v>横浜市旭区川島町 1979</v>
          </cell>
          <cell r="G50" t="str">
            <v>045-373-0529</v>
          </cell>
          <cell r="H50" t="str">
            <v>045-381-7434</v>
          </cell>
          <cell r="I50" t="str">
            <v>よこはましりつ ほんじゅく ちゅうがっこう</v>
          </cell>
        </row>
        <row r="51">
          <cell r="A51">
            <v>20050</v>
          </cell>
          <cell r="B51" t="str">
            <v>横浜市</v>
          </cell>
          <cell r="C51" t="str">
            <v>中学生</v>
          </cell>
          <cell r="D51" t="str">
            <v>横浜市立万騎が原中学校</v>
          </cell>
          <cell r="E51" t="str">
            <v>241-0836</v>
          </cell>
          <cell r="F51" t="str">
            <v>横浜市旭区万騎が原 31</v>
          </cell>
          <cell r="G51" t="str">
            <v>045-391-5514</v>
          </cell>
          <cell r="H51" t="str">
            <v>045-391-5537</v>
          </cell>
          <cell r="I51" t="str">
            <v>よこはましりつ まきがはら ちゅうがっこう</v>
          </cell>
        </row>
        <row r="52">
          <cell r="A52">
            <v>20051</v>
          </cell>
          <cell r="B52" t="str">
            <v>横浜市</v>
          </cell>
          <cell r="C52" t="str">
            <v>中学生</v>
          </cell>
          <cell r="D52" t="str">
            <v>横浜市立南希望が丘中学校</v>
          </cell>
          <cell r="E52" t="str">
            <v>241-0824</v>
          </cell>
          <cell r="F52" t="str">
            <v>横浜市旭区南希望が丘 108-8</v>
          </cell>
          <cell r="G52" t="str">
            <v>045-364-5171</v>
          </cell>
          <cell r="H52" t="str">
            <v>045-364-5183</v>
          </cell>
          <cell r="I52" t="str">
            <v>よこはましりつ みなみきぼうがおか ちゅうがっこう</v>
          </cell>
        </row>
        <row r="53">
          <cell r="A53">
            <v>20052</v>
          </cell>
          <cell r="B53" t="str">
            <v>横浜市</v>
          </cell>
          <cell r="C53" t="str">
            <v>中学生</v>
          </cell>
          <cell r="D53" t="str">
            <v>横浜市立若葉台中学校</v>
          </cell>
          <cell r="E53" t="str">
            <v>241-0801</v>
          </cell>
          <cell r="F53" t="str">
            <v>横浜市旭区若葉台 1-13-1</v>
          </cell>
          <cell r="G53" t="str">
            <v>045-921-1060</v>
          </cell>
          <cell r="H53" t="str">
            <v>045-922-5961</v>
          </cell>
          <cell r="I53" t="str">
            <v>よこはましりつ わかばだい ちゅうがっこう</v>
          </cell>
        </row>
        <row r="54">
          <cell r="A54">
            <v>20053</v>
          </cell>
          <cell r="B54" t="str">
            <v>横浜市</v>
          </cell>
          <cell r="C54" t="str">
            <v>中学生</v>
          </cell>
          <cell r="D54" t="str">
            <v>横浜市立泉が丘中学校</v>
          </cell>
          <cell r="E54" t="str">
            <v>245-0022</v>
          </cell>
          <cell r="F54" t="str">
            <v>横浜市泉区泉が丘 3-29-1</v>
          </cell>
          <cell r="G54" t="str">
            <v>045-802-8797</v>
          </cell>
          <cell r="H54" t="str">
            <v>045-805-4685</v>
          </cell>
          <cell r="I54" t="str">
            <v>よこはましりつ いずみがおか ちゅうがっこう</v>
          </cell>
        </row>
        <row r="55">
          <cell r="A55">
            <v>20054</v>
          </cell>
          <cell r="B55" t="str">
            <v>横浜市</v>
          </cell>
          <cell r="C55" t="str">
            <v>中学生</v>
          </cell>
          <cell r="D55" t="str">
            <v>横浜市立いずみ野中学校</v>
          </cell>
          <cell r="E55" t="str">
            <v>245-0016</v>
          </cell>
          <cell r="F55" t="str">
            <v>横浜市泉区和泉町 6201</v>
          </cell>
          <cell r="G55" t="str">
            <v>045-804-6540</v>
          </cell>
          <cell r="H55" t="str">
            <v>045-803-5895</v>
          </cell>
          <cell r="I55" t="str">
            <v>よこはましりつ いずみの ちゅうがっこう</v>
          </cell>
        </row>
        <row r="56">
          <cell r="A56">
            <v>20055</v>
          </cell>
          <cell r="B56" t="str">
            <v>横浜市</v>
          </cell>
          <cell r="C56" t="str">
            <v>中学生</v>
          </cell>
          <cell r="D56" t="str">
            <v>横浜市立岡津中学校</v>
          </cell>
          <cell r="E56" t="str">
            <v>245-0003</v>
          </cell>
          <cell r="F56" t="str">
            <v>横浜市泉区岡津町 2346</v>
          </cell>
          <cell r="G56" t="str">
            <v>045-811-4214</v>
          </cell>
          <cell r="H56" t="str">
            <v>045-812-9104</v>
          </cell>
          <cell r="I56" t="str">
            <v>よこはましりつ おかづ ちゅうがっこう</v>
          </cell>
        </row>
        <row r="57">
          <cell r="A57">
            <v>20056</v>
          </cell>
          <cell r="B57" t="str">
            <v>横浜市</v>
          </cell>
          <cell r="C57" t="str">
            <v>中学生</v>
          </cell>
          <cell r="D57" t="str">
            <v>横浜市立上飯田中学校</v>
          </cell>
          <cell r="E57" t="str">
            <v>245-0018</v>
          </cell>
          <cell r="F57" t="str">
            <v>横浜市泉区上飯田町 2254</v>
          </cell>
          <cell r="G57" t="str">
            <v>045-804-0444</v>
          </cell>
          <cell r="H57" t="str">
            <v>045-803-5649</v>
          </cell>
          <cell r="I57" t="str">
            <v>よこはましりつ かみいいだ ちゅうがっこう</v>
          </cell>
        </row>
        <row r="58">
          <cell r="A58">
            <v>20057</v>
          </cell>
          <cell r="B58" t="str">
            <v>横浜市</v>
          </cell>
          <cell r="C58" t="str">
            <v>中学生</v>
          </cell>
          <cell r="D58" t="str">
            <v>横浜市立中田中学校</v>
          </cell>
          <cell r="E58" t="str">
            <v>245-0012</v>
          </cell>
          <cell r="F58" t="str">
            <v>横浜市泉区中田北 2-20-1</v>
          </cell>
          <cell r="G58" t="str">
            <v>045-803-3771</v>
          </cell>
          <cell r="H58" t="str">
            <v>045-805-4698</v>
          </cell>
          <cell r="I58" t="str">
            <v>よこはましりつ なかだ ちゅうがっこう</v>
          </cell>
        </row>
        <row r="59">
          <cell r="A59">
            <v>20058</v>
          </cell>
          <cell r="B59" t="str">
            <v>横浜市</v>
          </cell>
          <cell r="C59" t="str">
            <v>中学生</v>
          </cell>
          <cell r="D59" t="str">
            <v>横浜市立中和田中学校</v>
          </cell>
          <cell r="E59" t="str">
            <v>245-0024</v>
          </cell>
          <cell r="F59" t="str">
            <v>横浜市泉区和泉中央北 2-5-1</v>
          </cell>
          <cell r="G59" t="str">
            <v>045-802-1302</v>
          </cell>
          <cell r="H59" t="str">
            <v>045-805-4403</v>
          </cell>
          <cell r="I59" t="str">
            <v>よこはましりつ なかわだ ちゅうがっこう</v>
          </cell>
        </row>
        <row r="60">
          <cell r="A60">
            <v>20059</v>
          </cell>
          <cell r="B60" t="str">
            <v>横浜市</v>
          </cell>
          <cell r="C60" t="str">
            <v>中学生</v>
          </cell>
          <cell r="D60" t="str">
            <v>横浜市立領家中学校</v>
          </cell>
          <cell r="E60" t="str">
            <v>245-0004</v>
          </cell>
          <cell r="F60" t="str">
            <v>横浜市泉区領家 4-3-1</v>
          </cell>
          <cell r="G60" t="str">
            <v>045-811-6641</v>
          </cell>
          <cell r="H60" t="str">
            <v>045-812-9645</v>
          </cell>
          <cell r="I60" t="str">
            <v>よこはましりつ りょうけ ちゅうがっこう</v>
          </cell>
        </row>
        <row r="61">
          <cell r="A61">
            <v>20060</v>
          </cell>
          <cell r="B61" t="str">
            <v>横浜市</v>
          </cell>
          <cell r="C61" t="str">
            <v>中学生</v>
          </cell>
          <cell r="D61" t="str">
            <v>横浜市立義務教育学校　緑園学園</v>
          </cell>
          <cell r="E61" t="str">
            <v>245-0002</v>
          </cell>
          <cell r="F61" t="str">
            <v>横浜市泉区緑園 5-28</v>
          </cell>
          <cell r="G61" t="str">
            <v>045-811-6030</v>
          </cell>
          <cell r="H61" t="str">
            <v>045-0811-0744</v>
          </cell>
          <cell r="I61" t="str">
            <v>よこはましりつぎむきょういくがっこう りょくえんがくえん</v>
          </cell>
        </row>
        <row r="62">
          <cell r="A62">
            <v>20061</v>
          </cell>
          <cell r="B62" t="str">
            <v>横浜市</v>
          </cell>
          <cell r="C62" t="str">
            <v>中学生</v>
          </cell>
          <cell r="D62" t="str">
            <v>横浜市立汲沢中学校</v>
          </cell>
          <cell r="E62" t="str">
            <v>245-0062</v>
          </cell>
          <cell r="F62" t="str">
            <v>横浜市戸塚区汲沢町 550-2</v>
          </cell>
          <cell r="G62" t="str">
            <v>045-861-5303</v>
          </cell>
          <cell r="H62" t="str">
            <v>045-800-0970</v>
          </cell>
          <cell r="I62" t="str">
            <v>よこはましりつ ぐみさわ ちゅうがっこう</v>
          </cell>
        </row>
        <row r="63">
          <cell r="A63">
            <v>20062</v>
          </cell>
          <cell r="B63" t="str">
            <v>横浜市</v>
          </cell>
          <cell r="C63" t="str">
            <v>中学生</v>
          </cell>
          <cell r="D63" t="str">
            <v>横浜市立東野中学校</v>
          </cell>
          <cell r="E63" t="str">
            <v>246-0012</v>
          </cell>
          <cell r="F63" t="str">
            <v>横浜市瀬谷区東野 130</v>
          </cell>
          <cell r="G63" t="str">
            <v>045-302-1116</v>
          </cell>
          <cell r="H63" t="str">
            <v>045-302-1115</v>
          </cell>
          <cell r="I63" t="str">
            <v>よこはましりつ あずまの ちゅうがっこう</v>
          </cell>
        </row>
        <row r="64">
          <cell r="A64">
            <v>20063</v>
          </cell>
          <cell r="B64" t="str">
            <v>横浜市</v>
          </cell>
          <cell r="C64" t="str">
            <v>中学生</v>
          </cell>
          <cell r="D64" t="str">
            <v>横浜市立下瀬谷中学校</v>
          </cell>
          <cell r="E64" t="str">
            <v>246-0035</v>
          </cell>
          <cell r="F64" t="str">
            <v>横浜市瀬谷区下瀬谷 2-16-7</v>
          </cell>
          <cell r="G64" t="str">
            <v>045-301-4508</v>
          </cell>
          <cell r="H64" t="str">
            <v>045-301-4592</v>
          </cell>
          <cell r="I64" t="str">
            <v>よこはましりつ しもせや ちゅうがっこう</v>
          </cell>
        </row>
        <row r="65">
          <cell r="A65">
            <v>20064</v>
          </cell>
          <cell r="B65" t="str">
            <v>横浜市</v>
          </cell>
          <cell r="C65" t="str">
            <v>中学生</v>
          </cell>
          <cell r="D65" t="str">
            <v>横浜市立瀬谷中学校</v>
          </cell>
          <cell r="E65" t="str">
            <v>246-0014</v>
          </cell>
          <cell r="F65" t="str">
            <v>横浜市瀬谷区中央 5-41</v>
          </cell>
          <cell r="G65" t="str">
            <v>045-301-0096</v>
          </cell>
          <cell r="H65" t="str">
            <v>045-301-0099</v>
          </cell>
          <cell r="I65" t="str">
            <v>よこはましりつ せや ちゅうがっこう</v>
          </cell>
        </row>
        <row r="66">
          <cell r="A66">
            <v>20065</v>
          </cell>
          <cell r="B66" t="str">
            <v>横浜市</v>
          </cell>
          <cell r="C66" t="str">
            <v>中学生</v>
          </cell>
          <cell r="D66" t="str">
            <v>横浜市立原中学校</v>
          </cell>
          <cell r="E66" t="str">
            <v>246-0025</v>
          </cell>
          <cell r="F66" t="str">
            <v>横浜市瀬谷区阿久和西 2-1-6</v>
          </cell>
          <cell r="G66" t="str">
            <v>045-391-0461</v>
          </cell>
          <cell r="H66" t="str">
            <v>045-391-0471</v>
          </cell>
          <cell r="I66" t="str">
            <v>よこはましりつ はら ちゅうがっこう</v>
          </cell>
        </row>
        <row r="67">
          <cell r="A67">
            <v>20066</v>
          </cell>
          <cell r="B67" t="str">
            <v>横浜市</v>
          </cell>
          <cell r="C67" t="str">
            <v>中学生</v>
          </cell>
          <cell r="D67" t="str">
            <v>横浜市立南瀬谷中学校</v>
          </cell>
          <cell r="E67" t="str">
            <v>246-0032</v>
          </cell>
          <cell r="F67" t="str">
            <v>横浜市瀬谷区南台 2-2-8</v>
          </cell>
          <cell r="G67" t="str">
            <v>045-301-5131</v>
          </cell>
          <cell r="H67" t="str">
            <v>045-301-5125</v>
          </cell>
          <cell r="I67" t="str">
            <v>よこはましりつ みなみせや ちゅうがっこう</v>
          </cell>
        </row>
        <row r="68">
          <cell r="A68">
            <v>20067</v>
          </cell>
          <cell r="B68" t="str">
            <v>横浜市</v>
          </cell>
          <cell r="C68" t="str">
            <v>中学生</v>
          </cell>
          <cell r="D68" t="str">
            <v>横浜市立上永谷中学校</v>
          </cell>
          <cell r="E68" t="str">
            <v>233-0012</v>
          </cell>
          <cell r="F68" t="str">
            <v>横浜市港南区上永谷 4-12-14</v>
          </cell>
          <cell r="G68" t="str">
            <v>045-842-3939</v>
          </cell>
          <cell r="H68" t="str">
            <v>045-847-3496</v>
          </cell>
          <cell r="I68" t="str">
            <v>よこはましりつ かみながや ちゅうがっこう</v>
          </cell>
        </row>
        <row r="69">
          <cell r="A69">
            <v>20068</v>
          </cell>
          <cell r="B69" t="str">
            <v>横浜市</v>
          </cell>
          <cell r="C69" t="str">
            <v>中学生</v>
          </cell>
          <cell r="D69" t="str">
            <v>横浜市立港南中学校</v>
          </cell>
          <cell r="E69" t="str">
            <v>233-0004</v>
          </cell>
          <cell r="F69" t="str">
            <v>横浜市港南区港南中央通 6-1</v>
          </cell>
          <cell r="G69" t="str">
            <v>045-842-2355</v>
          </cell>
          <cell r="H69" t="str">
            <v>045-848-2694</v>
          </cell>
          <cell r="I69" t="str">
            <v>よこはましりつ こうなん ちゅうがっこう</v>
          </cell>
        </row>
        <row r="70">
          <cell r="A70">
            <v>20069</v>
          </cell>
          <cell r="B70" t="str">
            <v>横浜市</v>
          </cell>
          <cell r="C70" t="str">
            <v>中学生</v>
          </cell>
          <cell r="D70" t="str">
            <v>横浜市立港南台第一中学校</v>
          </cell>
          <cell r="E70" t="str">
            <v>234-0054</v>
          </cell>
          <cell r="F70" t="str">
            <v>横浜市港南区港南台 6-6-1</v>
          </cell>
          <cell r="G70" t="str">
            <v>045-832-0020</v>
          </cell>
          <cell r="H70" t="str">
            <v>045-835-2096</v>
          </cell>
          <cell r="I70" t="str">
            <v>よこはましりつ こうなんだいだいいち ちゅうがっこう</v>
          </cell>
        </row>
        <row r="71">
          <cell r="A71">
            <v>20070</v>
          </cell>
          <cell r="B71" t="str">
            <v>横浜市</v>
          </cell>
          <cell r="C71" t="str">
            <v>中学生</v>
          </cell>
          <cell r="D71" t="str">
            <v>横浜市立笹下中学校</v>
          </cell>
          <cell r="E71" t="str">
            <v>233-0003</v>
          </cell>
          <cell r="F71" t="str">
            <v>横浜市港南区港南 5-8-1</v>
          </cell>
          <cell r="G71" t="str">
            <v>045-841-1333</v>
          </cell>
          <cell r="H71" t="str">
            <v>045-847-3098</v>
          </cell>
          <cell r="I71" t="str">
            <v>よこはましりつ ささげ ちゅうがっこう</v>
          </cell>
        </row>
        <row r="72">
          <cell r="A72">
            <v>20071</v>
          </cell>
          <cell r="B72" t="str">
            <v>横浜市</v>
          </cell>
          <cell r="C72" t="str">
            <v>中学生</v>
          </cell>
          <cell r="D72" t="str">
            <v>横浜市立芹が谷中学校</v>
          </cell>
          <cell r="E72" t="str">
            <v>233-0006</v>
          </cell>
          <cell r="F72" t="str">
            <v>横浜市港南区芹が谷 2－7－1</v>
          </cell>
          <cell r="G72" t="str">
            <v>045-823-7551</v>
          </cell>
          <cell r="H72" t="str">
            <v>045-826-3010</v>
          </cell>
          <cell r="I72" t="str">
            <v>よこはましりつ せりがや ちゅうがっこう</v>
          </cell>
        </row>
        <row r="73">
          <cell r="A73">
            <v>20072</v>
          </cell>
          <cell r="B73" t="str">
            <v>横浜市</v>
          </cell>
          <cell r="C73" t="str">
            <v>中学生</v>
          </cell>
          <cell r="D73" t="str">
            <v>横浜市立東永谷中学校</v>
          </cell>
          <cell r="E73" t="str">
            <v>233-0011</v>
          </cell>
          <cell r="F73" t="str">
            <v>横浜市港南区東永谷 2-14-7</v>
          </cell>
          <cell r="G73" t="str">
            <v>045-823-9901</v>
          </cell>
          <cell r="H73" t="str">
            <v>045-826-3113</v>
          </cell>
          <cell r="I73" t="str">
            <v>よこはましりつ ひがしながや ちゅうがっこう</v>
          </cell>
        </row>
        <row r="74">
          <cell r="A74">
            <v>20073</v>
          </cell>
          <cell r="B74" t="str">
            <v>横浜市</v>
          </cell>
          <cell r="C74" t="str">
            <v>中学生</v>
          </cell>
          <cell r="D74" t="str">
            <v>横浜市立日限山中学校</v>
          </cell>
          <cell r="E74" t="str">
            <v>233-0015</v>
          </cell>
          <cell r="F74" t="str">
            <v>横浜市港南区日限山 4-33-1</v>
          </cell>
          <cell r="G74" t="str">
            <v>045-841-1158</v>
          </cell>
          <cell r="H74" t="str">
            <v>045-847-1229</v>
          </cell>
          <cell r="I74" t="str">
            <v>よこはましりつ ひぎりやま ちゅうがっこう</v>
          </cell>
        </row>
        <row r="75">
          <cell r="A75">
            <v>20074</v>
          </cell>
          <cell r="B75" t="str">
            <v>横浜市</v>
          </cell>
          <cell r="C75" t="str">
            <v>中学生</v>
          </cell>
          <cell r="D75" t="str">
            <v>横浜市立日野南中学校</v>
          </cell>
          <cell r="E75" t="str">
            <v>234-0054</v>
          </cell>
          <cell r="F75" t="str">
            <v>横浜市港南区港南台 4-37-1</v>
          </cell>
          <cell r="G75" t="str">
            <v>045-832-4726</v>
          </cell>
          <cell r="H75" t="str">
            <v>045-835-2042</v>
          </cell>
          <cell r="I75" t="str">
            <v>よこはましりつ ひのみなみ ちゅうがっこう</v>
          </cell>
        </row>
        <row r="76">
          <cell r="A76">
            <v>20075</v>
          </cell>
          <cell r="B76" t="str">
            <v>横浜市</v>
          </cell>
          <cell r="C76" t="str">
            <v>中学生</v>
          </cell>
          <cell r="D76" t="str">
            <v>横浜市立丸山台中学校</v>
          </cell>
          <cell r="E76" t="str">
            <v>233-0013</v>
          </cell>
          <cell r="F76" t="str">
            <v>横浜市港南区丸山台 4-1-1</v>
          </cell>
          <cell r="G76" t="str">
            <v>045-843-1950</v>
          </cell>
          <cell r="H76" t="str">
            <v>045-847-0862</v>
          </cell>
          <cell r="I76" t="str">
            <v>よこはましりつ まるやまだい ちゅうがっこう</v>
          </cell>
        </row>
        <row r="77">
          <cell r="A77">
            <v>20076</v>
          </cell>
          <cell r="B77" t="str">
            <v>横浜市</v>
          </cell>
          <cell r="C77" t="str">
            <v>中学生</v>
          </cell>
          <cell r="D77" t="str">
            <v>横浜市立南高等学校附属中学校</v>
          </cell>
          <cell r="E77" t="str">
            <v>233-0011</v>
          </cell>
          <cell r="F77" t="str">
            <v>横浜市港南区東永谷 2-1-1</v>
          </cell>
          <cell r="G77" t="str">
            <v>045-822-1910</v>
          </cell>
          <cell r="H77" t="str">
            <v>045-826-0818</v>
          </cell>
          <cell r="I77" t="str">
            <v>よこはましりつ みなみこうとうがっこうふぞく ちゅうがっこう</v>
          </cell>
        </row>
        <row r="78">
          <cell r="A78">
            <v>20077</v>
          </cell>
          <cell r="B78" t="str">
            <v>横浜市</v>
          </cell>
          <cell r="C78" t="str">
            <v>中学生</v>
          </cell>
          <cell r="D78" t="str">
            <v>横浜市立岡村中学校</v>
          </cell>
          <cell r="E78" t="str">
            <v>235-0021</v>
          </cell>
          <cell r="F78" t="str">
            <v>横浜市磯子区岡村 1-14-1</v>
          </cell>
          <cell r="G78" t="str">
            <v>045-751-3140</v>
          </cell>
          <cell r="H78" t="str">
            <v>045-754-6579</v>
          </cell>
          <cell r="I78" t="str">
            <v>よこはましりつ おかむら ちゅうがっこう</v>
          </cell>
        </row>
        <row r="79">
          <cell r="A79">
            <v>20078</v>
          </cell>
          <cell r="B79" t="str">
            <v>横浜市</v>
          </cell>
          <cell r="C79" t="str">
            <v>中学生</v>
          </cell>
          <cell r="D79" t="str">
            <v>横浜市立汐見台中学校</v>
          </cell>
          <cell r="E79" t="str">
            <v>235-0022</v>
          </cell>
          <cell r="F79" t="str">
            <v>横浜市磯子区汐見台 1-2-1</v>
          </cell>
          <cell r="G79" t="str">
            <v>045-752-3551</v>
          </cell>
          <cell r="H79" t="str">
            <v>045-754-6593</v>
          </cell>
          <cell r="I79" t="str">
            <v>よこはましりつ しおみだい ちゅうがっこう</v>
          </cell>
        </row>
        <row r="80">
          <cell r="A80">
            <v>20079</v>
          </cell>
          <cell r="B80" t="str">
            <v>横浜市</v>
          </cell>
          <cell r="C80" t="str">
            <v>中学生</v>
          </cell>
          <cell r="D80" t="str">
            <v>横浜市立浜中学校</v>
          </cell>
          <cell r="E80" t="str">
            <v>235-0033</v>
          </cell>
          <cell r="F80" t="str">
            <v>横浜市磯子区杉田 3-30-11</v>
          </cell>
          <cell r="G80" t="str">
            <v>045-771-4545</v>
          </cell>
          <cell r="H80" t="str">
            <v>045-773-9427</v>
          </cell>
          <cell r="I80" t="str">
            <v>よこはましりつ はま ちゅうがっこう</v>
          </cell>
        </row>
        <row r="81">
          <cell r="A81">
            <v>20080</v>
          </cell>
          <cell r="B81" t="str">
            <v>横浜市</v>
          </cell>
          <cell r="C81" t="str">
            <v>中学生</v>
          </cell>
          <cell r="D81" t="str">
            <v>横浜市立森中学校</v>
          </cell>
          <cell r="E81" t="str">
            <v>235-0023</v>
          </cell>
          <cell r="F81" t="str">
            <v>横浜市磯子区森 5-22-1</v>
          </cell>
          <cell r="G81" t="str">
            <v>045-761-2321</v>
          </cell>
          <cell r="H81" t="str">
            <v>045-754-6719</v>
          </cell>
          <cell r="I81" t="str">
            <v>よこはましりつ もり ちゅうがっこう</v>
          </cell>
        </row>
        <row r="82">
          <cell r="A82">
            <v>20081</v>
          </cell>
          <cell r="B82" t="str">
            <v>横浜市</v>
          </cell>
          <cell r="C82" t="str">
            <v>中学生</v>
          </cell>
          <cell r="D82" t="str">
            <v>横浜市立洋光台第一中学校</v>
          </cell>
          <cell r="E82" t="str">
            <v>235-0045</v>
          </cell>
          <cell r="F82" t="str">
            <v>横浜市磯子区洋光台 2-5-1</v>
          </cell>
          <cell r="G82" t="str">
            <v>045-833-1270</v>
          </cell>
          <cell r="H82" t="str">
            <v>045-835-0491</v>
          </cell>
          <cell r="I82" t="str">
            <v>よこはましりつ ようこうだいだいいち ちゅうがっこう</v>
          </cell>
        </row>
        <row r="83">
          <cell r="A83">
            <v>20082</v>
          </cell>
          <cell r="B83" t="str">
            <v>横浜市</v>
          </cell>
          <cell r="C83" t="str">
            <v>中学生</v>
          </cell>
          <cell r="D83" t="str">
            <v>横浜市立金沢中学校</v>
          </cell>
          <cell r="E83" t="str">
            <v>236-0042</v>
          </cell>
          <cell r="F83" t="str">
            <v>横浜市金沢区釜利谷東 1-1-1</v>
          </cell>
          <cell r="G83" t="str">
            <v>045-781-2412</v>
          </cell>
          <cell r="H83" t="str">
            <v>045-783-9689</v>
          </cell>
          <cell r="I83" t="str">
            <v>よこはましりつ かなざわ ちゅうがっこう</v>
          </cell>
        </row>
        <row r="84">
          <cell r="A84">
            <v>20083</v>
          </cell>
          <cell r="B84" t="str">
            <v>横浜市</v>
          </cell>
          <cell r="C84" t="str">
            <v>中学生</v>
          </cell>
          <cell r="D84" t="str">
            <v>横浜市立釜利谷中学校</v>
          </cell>
          <cell r="E84" t="str">
            <v>236-0045</v>
          </cell>
          <cell r="F84" t="str">
            <v>横浜市金沢区釜利谷南 3-5-1</v>
          </cell>
          <cell r="G84" t="str">
            <v>045-784-7311</v>
          </cell>
          <cell r="H84" t="str">
            <v>045-783-9762</v>
          </cell>
          <cell r="I84" t="str">
            <v>よこはましりつ かまりや ちゅうがっこう</v>
          </cell>
        </row>
        <row r="85">
          <cell r="A85">
            <v>20084</v>
          </cell>
          <cell r="B85" t="str">
            <v>横浜市</v>
          </cell>
          <cell r="C85" t="str">
            <v>中学生</v>
          </cell>
          <cell r="D85" t="str">
            <v>横浜市立小田中学校</v>
          </cell>
          <cell r="E85" t="str">
            <v>236-0052</v>
          </cell>
          <cell r="F85" t="str">
            <v>横浜市金沢区富岡西 1-73-1</v>
          </cell>
          <cell r="G85" t="str">
            <v>045-775-3801</v>
          </cell>
          <cell r="H85" t="str">
            <v>045-773-9487</v>
          </cell>
          <cell r="I85" t="str">
            <v>よこはましりつ こだ ちゅうがっこう</v>
          </cell>
        </row>
        <row r="86">
          <cell r="A86">
            <v>20085</v>
          </cell>
          <cell r="B86" t="str">
            <v>横浜市</v>
          </cell>
          <cell r="C86" t="str">
            <v>中学生</v>
          </cell>
          <cell r="D86" t="str">
            <v>横浜市立大道中学校</v>
          </cell>
          <cell r="E86" t="str">
            <v>236-0035</v>
          </cell>
          <cell r="F86" t="str">
            <v>横浜市金沢区大道 1-85-1</v>
          </cell>
          <cell r="G86" t="str">
            <v>045-781-2457</v>
          </cell>
          <cell r="H86" t="str">
            <v>045-783-9719</v>
          </cell>
          <cell r="I86" t="str">
            <v>よこはましりつ だいどう ちゅうがっこう</v>
          </cell>
        </row>
        <row r="87">
          <cell r="A87">
            <v>20086</v>
          </cell>
          <cell r="B87" t="str">
            <v>横浜市</v>
          </cell>
          <cell r="C87" t="str">
            <v>中学生</v>
          </cell>
          <cell r="D87" t="str">
            <v>横浜市立富岡中学校</v>
          </cell>
          <cell r="E87" t="str">
            <v>236-0052</v>
          </cell>
          <cell r="F87" t="str">
            <v>横浜市金沢区富岡西 5-46-1</v>
          </cell>
          <cell r="G87" t="str">
            <v>045-773-1218</v>
          </cell>
          <cell r="H87" t="str">
            <v>045-773-9429</v>
          </cell>
          <cell r="I87" t="str">
            <v>よこはましりつ とみおか ちゅうがっこう</v>
          </cell>
        </row>
        <row r="88">
          <cell r="A88">
            <v>20087</v>
          </cell>
          <cell r="B88" t="str">
            <v>横浜市</v>
          </cell>
          <cell r="C88" t="str">
            <v>中学生</v>
          </cell>
          <cell r="D88" t="str">
            <v>横浜市立富岡東中学校</v>
          </cell>
          <cell r="E88" t="str">
            <v>236-0005</v>
          </cell>
          <cell r="F88" t="str">
            <v>横浜市金沢区並木 1-6-1</v>
          </cell>
          <cell r="G88" t="str">
            <v>045-771-0716</v>
          </cell>
          <cell r="H88" t="str">
            <v>045-773-9439</v>
          </cell>
          <cell r="I88" t="str">
            <v>よこはましりつ とみおかひがし ちゅうがっこう</v>
          </cell>
        </row>
        <row r="89">
          <cell r="A89">
            <v>20088</v>
          </cell>
          <cell r="B89" t="str">
            <v>横浜市</v>
          </cell>
          <cell r="C89" t="str">
            <v>中学生</v>
          </cell>
          <cell r="D89" t="str">
            <v>横浜市立並木中学校</v>
          </cell>
          <cell r="E89" t="str">
            <v>236-0005</v>
          </cell>
          <cell r="F89" t="str">
            <v>横浜市金沢区並木 3-4-1</v>
          </cell>
          <cell r="G89" t="str">
            <v>045-783-5805</v>
          </cell>
          <cell r="H89" t="str">
            <v>045-783-9756</v>
          </cell>
          <cell r="I89" t="str">
            <v>よこはましりつ なみき ちゅうがっこう</v>
          </cell>
        </row>
        <row r="90">
          <cell r="A90">
            <v>20089</v>
          </cell>
          <cell r="B90" t="str">
            <v>横浜市</v>
          </cell>
          <cell r="C90" t="str">
            <v>中学生</v>
          </cell>
          <cell r="D90" t="str">
            <v>横浜市立西柴中学校</v>
          </cell>
          <cell r="E90" t="str">
            <v>236-0017</v>
          </cell>
          <cell r="F90" t="str">
            <v>横浜市金沢区西柴 1-23-1</v>
          </cell>
          <cell r="G90" t="str">
            <v>045-781-2448</v>
          </cell>
          <cell r="H90" t="str">
            <v>045-783-9738</v>
          </cell>
          <cell r="I90" t="str">
            <v>よこはましりつ にししば ちゅうがっこう</v>
          </cell>
        </row>
        <row r="91">
          <cell r="A91">
            <v>20090</v>
          </cell>
          <cell r="B91" t="str">
            <v>横浜市</v>
          </cell>
          <cell r="C91" t="str">
            <v>中学生</v>
          </cell>
          <cell r="D91" t="str">
            <v>横浜市立六浦中学校</v>
          </cell>
          <cell r="E91" t="str">
            <v>236-0031</v>
          </cell>
          <cell r="F91" t="str">
            <v>横浜市金沢区六浦 1-24-4</v>
          </cell>
          <cell r="G91" t="str">
            <v>045-701-7658</v>
          </cell>
          <cell r="H91" t="str">
            <v>045-783-9709</v>
          </cell>
          <cell r="I91" t="str">
            <v>よこはましりつ むつうら ちゅうがっこう</v>
          </cell>
        </row>
        <row r="92">
          <cell r="A92">
            <v>20091</v>
          </cell>
          <cell r="B92" t="str">
            <v>横浜市</v>
          </cell>
          <cell r="C92" t="str">
            <v>中学生</v>
          </cell>
          <cell r="D92" t="str">
            <v>横浜市立秋葉中学校</v>
          </cell>
          <cell r="E92" t="str">
            <v>245-0052</v>
          </cell>
          <cell r="F92" t="str">
            <v>横浜市戸塚区秋葉町 271-3</v>
          </cell>
          <cell r="G92" t="str">
            <v>045-811-6773</v>
          </cell>
          <cell r="H92" t="str">
            <v>045-813-9438</v>
          </cell>
          <cell r="I92" t="str">
            <v>よこはましりつ あきば ちゅうがっこう</v>
          </cell>
        </row>
        <row r="93">
          <cell r="A93">
            <v>20092</v>
          </cell>
          <cell r="B93" t="str">
            <v>横浜市</v>
          </cell>
          <cell r="C93" t="str">
            <v>中学生</v>
          </cell>
          <cell r="D93" t="str">
            <v>横浜市立大正中学校</v>
          </cell>
          <cell r="E93" t="str">
            <v>245-0063</v>
          </cell>
          <cell r="F93" t="str">
            <v>横浜市戸塚区原宿 4-12-1</v>
          </cell>
          <cell r="G93" t="str">
            <v>045-851-3017</v>
          </cell>
          <cell r="H93" t="str">
            <v>045-854-2691</v>
          </cell>
          <cell r="I93" t="str">
            <v>よこはましりつ たいしょう ちゅうがっこう</v>
          </cell>
        </row>
        <row r="94">
          <cell r="A94">
            <v>20093</v>
          </cell>
          <cell r="B94" t="str">
            <v>横浜市</v>
          </cell>
          <cell r="C94" t="str">
            <v>中学生</v>
          </cell>
          <cell r="D94" t="str">
            <v>横浜市立戸塚中学校</v>
          </cell>
          <cell r="E94" t="str">
            <v>244-0003</v>
          </cell>
          <cell r="F94" t="str">
            <v>横浜市戸塚区戸塚町 4542</v>
          </cell>
          <cell r="G94" t="str">
            <v>045-864-1531</v>
          </cell>
          <cell r="H94" t="str">
            <v>045-862-1903</v>
          </cell>
          <cell r="I94" t="str">
            <v>よこはましりつ とつか ちゅうがっこう</v>
          </cell>
        </row>
        <row r="95">
          <cell r="A95">
            <v>20094</v>
          </cell>
          <cell r="B95" t="str">
            <v>横浜市</v>
          </cell>
          <cell r="C95" t="str">
            <v>中学生</v>
          </cell>
          <cell r="D95" t="str">
            <v>横浜市立豊田中学校</v>
          </cell>
          <cell r="E95" t="str">
            <v>244-0815</v>
          </cell>
          <cell r="F95" t="str">
            <v>横浜市戸塚区下倉田町 950</v>
          </cell>
          <cell r="G95" t="str">
            <v>045-864-8640</v>
          </cell>
          <cell r="H95" t="str">
            <v>045-861-8693</v>
          </cell>
          <cell r="I95" t="str">
            <v>よこはましりつ とよだ ちゅうがっこう</v>
          </cell>
        </row>
        <row r="96">
          <cell r="A96">
            <v>20095</v>
          </cell>
          <cell r="B96" t="str">
            <v>横浜市</v>
          </cell>
          <cell r="C96" t="str">
            <v>中学生</v>
          </cell>
          <cell r="D96" t="str">
            <v>横浜市立名瀬中学校</v>
          </cell>
          <cell r="E96" t="str">
            <v>245-0051</v>
          </cell>
          <cell r="F96" t="str">
            <v>横浜市戸塚区名瀬町 791-6</v>
          </cell>
          <cell r="G96" t="str">
            <v>045-812-1601</v>
          </cell>
          <cell r="H96" t="str">
            <v>045-813-0294</v>
          </cell>
          <cell r="I96" t="str">
            <v>よこはましりつ なせ ちゅうがっこう</v>
          </cell>
        </row>
        <row r="97">
          <cell r="A97">
            <v>20096</v>
          </cell>
          <cell r="B97" t="str">
            <v>横浜市</v>
          </cell>
          <cell r="C97" t="str">
            <v>中学生</v>
          </cell>
          <cell r="D97" t="str">
            <v>横浜市立平戸中学校</v>
          </cell>
          <cell r="E97" t="str">
            <v>244-0803</v>
          </cell>
          <cell r="F97" t="str">
            <v>横浜市戸塚区平戸町 993-4</v>
          </cell>
          <cell r="G97" t="str">
            <v>045-823-8272</v>
          </cell>
          <cell r="H97" t="str">
            <v>045-826-3991</v>
          </cell>
          <cell r="I97" t="str">
            <v>よこはましりつ ひらど ちゅうがっこう</v>
          </cell>
        </row>
        <row r="98">
          <cell r="A98">
            <v>20097</v>
          </cell>
          <cell r="B98" t="str">
            <v>横浜市</v>
          </cell>
          <cell r="C98" t="str">
            <v>中学生</v>
          </cell>
          <cell r="D98" t="str">
            <v>横浜市立深谷中学校</v>
          </cell>
          <cell r="E98" t="str">
            <v>245-0067</v>
          </cell>
          <cell r="F98" t="str">
            <v>横浜市戸塚区深谷町 1071</v>
          </cell>
          <cell r="G98" t="str">
            <v>045-852-2888</v>
          </cell>
          <cell r="H98" t="str">
            <v>045-853-0905</v>
          </cell>
          <cell r="I98" t="str">
            <v>よこはましりつ ふかや ちゅうがっこう</v>
          </cell>
        </row>
        <row r="99">
          <cell r="A99">
            <v>20098</v>
          </cell>
          <cell r="B99" t="str">
            <v>横浜市</v>
          </cell>
          <cell r="C99" t="str">
            <v>中学生</v>
          </cell>
          <cell r="D99" t="str">
            <v>横浜市立舞岡中学校</v>
          </cell>
          <cell r="E99" t="str">
            <v>244-0813</v>
          </cell>
          <cell r="F99" t="str">
            <v>横浜市戸塚区舞岡町 226</v>
          </cell>
          <cell r="G99" t="str">
            <v>045-822-2722</v>
          </cell>
          <cell r="H99" t="str">
            <v>045-826-3308</v>
          </cell>
          <cell r="I99" t="str">
            <v>よこはましりつ まいおか ちゅうがっこう</v>
          </cell>
        </row>
        <row r="100">
          <cell r="A100">
            <v>20099</v>
          </cell>
          <cell r="B100" t="str">
            <v>横浜市</v>
          </cell>
          <cell r="C100" t="str">
            <v>中学生</v>
          </cell>
          <cell r="D100" t="str">
            <v>横浜市立南戸塚中学校</v>
          </cell>
          <cell r="E100" t="str">
            <v>244-0003</v>
          </cell>
          <cell r="F100" t="str">
            <v>横浜市戸塚区戸塚町 1842-1</v>
          </cell>
          <cell r="G100" t="str">
            <v>045-871-7611</v>
          </cell>
          <cell r="H100" t="str">
            <v>045-853-2328</v>
          </cell>
          <cell r="I100" t="str">
            <v>よこはましりつ みなみとつか ちゅうがっこう</v>
          </cell>
        </row>
        <row r="101">
          <cell r="A101">
            <v>20100</v>
          </cell>
          <cell r="B101" t="str">
            <v>横浜市</v>
          </cell>
          <cell r="C101" t="str">
            <v>中学生</v>
          </cell>
          <cell r="D101" t="str">
            <v>横浜市立飯島中学校</v>
          </cell>
          <cell r="E101" t="str">
            <v>244-0842</v>
          </cell>
          <cell r="F101" t="str">
            <v>横浜市栄区飯島町 746-1</v>
          </cell>
          <cell r="G101" t="str">
            <v>045-894-2901</v>
          </cell>
          <cell r="H101" t="str">
            <v>045-893-9034</v>
          </cell>
          <cell r="I101" t="str">
            <v>よこはましりつ いいじま ちゅうがっこう</v>
          </cell>
        </row>
        <row r="102">
          <cell r="A102">
            <v>20101</v>
          </cell>
          <cell r="B102" t="str">
            <v>横浜市</v>
          </cell>
          <cell r="C102" t="str">
            <v>中学生</v>
          </cell>
          <cell r="D102" t="str">
            <v>横浜市立桂台中学校</v>
          </cell>
          <cell r="E102" t="str">
            <v>247-0034</v>
          </cell>
          <cell r="F102" t="str">
            <v>横浜市栄区桂台中 5-1</v>
          </cell>
          <cell r="G102" t="str">
            <v>045-891-2279</v>
          </cell>
          <cell r="H102" t="str">
            <v>045-892-2695</v>
          </cell>
          <cell r="I102" t="str">
            <v>よこはましりつ かつらだい ちゅうがっこう</v>
          </cell>
        </row>
        <row r="103">
          <cell r="A103">
            <v>20102</v>
          </cell>
          <cell r="B103" t="str">
            <v>横浜市</v>
          </cell>
          <cell r="C103" t="str">
            <v>中学生</v>
          </cell>
          <cell r="D103" t="str">
            <v>横浜市立上郷中学校</v>
          </cell>
          <cell r="E103" t="str">
            <v>247-0026</v>
          </cell>
          <cell r="F103" t="str">
            <v>横浜市栄区犬山町 6-2</v>
          </cell>
          <cell r="G103" t="str">
            <v>045-892-2478</v>
          </cell>
          <cell r="H103" t="str">
            <v>045-892-2976</v>
          </cell>
          <cell r="I103" t="str">
            <v>よこはましりつ かみごう ちゅうがっこう</v>
          </cell>
        </row>
        <row r="104">
          <cell r="A104">
            <v>20103</v>
          </cell>
          <cell r="B104" t="str">
            <v>横浜市</v>
          </cell>
          <cell r="C104" t="str">
            <v>中学生</v>
          </cell>
          <cell r="D104" t="str">
            <v>横浜市立小山台中学校</v>
          </cell>
          <cell r="E104" t="str">
            <v>247-0002</v>
          </cell>
          <cell r="F104" t="str">
            <v>横浜市栄区小山台 1-14-1</v>
          </cell>
          <cell r="G104" t="str">
            <v>045-892-7512</v>
          </cell>
          <cell r="H104" t="str">
            <v>045-893-4638</v>
          </cell>
          <cell r="I104" t="str">
            <v>よこはましりつ こやまだい ちゅうがっこう</v>
          </cell>
        </row>
        <row r="105">
          <cell r="A105">
            <v>20104</v>
          </cell>
          <cell r="B105" t="str">
            <v>横浜市</v>
          </cell>
          <cell r="C105" t="str">
            <v>中学生</v>
          </cell>
          <cell r="D105" t="str">
            <v>横浜市立西本郷中学校</v>
          </cell>
          <cell r="E105" t="str">
            <v>247-0007</v>
          </cell>
          <cell r="F105" t="str">
            <v>横浜市栄区小菅ケ谷 1-29-1</v>
          </cell>
          <cell r="G105" t="str">
            <v>045-892-1911</v>
          </cell>
          <cell r="H105" t="str">
            <v>045-893-9421</v>
          </cell>
          <cell r="I105" t="str">
            <v>よこはましりつ にしほんごう ちゅうがっこう</v>
          </cell>
        </row>
        <row r="106">
          <cell r="A106">
            <v>20105</v>
          </cell>
          <cell r="B106" t="str">
            <v>横浜市</v>
          </cell>
          <cell r="C106" t="str">
            <v>中学生</v>
          </cell>
          <cell r="D106" t="str">
            <v>横浜市立本郷中学校</v>
          </cell>
          <cell r="E106" t="str">
            <v>247-0005</v>
          </cell>
          <cell r="F106" t="str">
            <v>横浜市栄区桂町 84-14</v>
          </cell>
          <cell r="G106" t="str">
            <v>045-892-2155</v>
          </cell>
          <cell r="H106" t="str">
            <v>045-892-9241</v>
          </cell>
          <cell r="I106" t="str">
            <v>よこはましりつ ほんごう ちゅうがっこう</v>
          </cell>
        </row>
        <row r="107">
          <cell r="A107">
            <v>20106</v>
          </cell>
          <cell r="B107" t="str">
            <v>横浜市</v>
          </cell>
          <cell r="C107" t="str">
            <v>中学生</v>
          </cell>
          <cell r="D107" t="str">
            <v>横浜市立大綱中学校</v>
          </cell>
          <cell r="E107" t="str">
            <v>222-0037</v>
          </cell>
          <cell r="F107" t="str">
            <v>横浜市港北区大倉山 3-40-1</v>
          </cell>
          <cell r="G107" t="str">
            <v>045-542-4422</v>
          </cell>
          <cell r="H107" t="str">
            <v>045-541-3440</v>
          </cell>
          <cell r="I107" t="str">
            <v>よこはましりつ おおつな ちゅうがっこう</v>
          </cell>
        </row>
        <row r="108">
          <cell r="A108">
            <v>20107</v>
          </cell>
          <cell r="B108" t="str">
            <v>横浜市</v>
          </cell>
          <cell r="C108" t="str">
            <v>中学生</v>
          </cell>
          <cell r="D108" t="str">
            <v>横浜市立篠原中学校</v>
          </cell>
          <cell r="E108" t="str">
            <v>222-0026</v>
          </cell>
          <cell r="F108" t="str">
            <v>横浜市港北区篠原町 1342-3</v>
          </cell>
          <cell r="G108" t="str">
            <v>045-433-2402</v>
          </cell>
          <cell r="H108" t="str">
            <v>045-431-2444</v>
          </cell>
          <cell r="I108" t="str">
            <v>よこはましりつ しのはら ちゅうがっこう</v>
          </cell>
        </row>
        <row r="109">
          <cell r="A109">
            <v>20108</v>
          </cell>
          <cell r="B109" t="str">
            <v>横浜市</v>
          </cell>
          <cell r="C109" t="str">
            <v>中学生</v>
          </cell>
          <cell r="D109" t="str">
            <v>横浜市立城郷中学校</v>
          </cell>
          <cell r="E109" t="str">
            <v>222-0036</v>
          </cell>
          <cell r="F109" t="str">
            <v>横浜市港北区小机町 325</v>
          </cell>
          <cell r="G109" t="str">
            <v>045-471-9203</v>
          </cell>
          <cell r="H109" t="str">
            <v>045-471-2880</v>
          </cell>
          <cell r="I109" t="str">
            <v>よこはましりつ しろさと ちゅうがっこう</v>
          </cell>
        </row>
        <row r="110">
          <cell r="A110">
            <v>20109</v>
          </cell>
          <cell r="B110" t="str">
            <v>横浜市</v>
          </cell>
          <cell r="C110" t="str">
            <v>中学生</v>
          </cell>
          <cell r="D110" t="str">
            <v>横浜市立高田中学校</v>
          </cell>
          <cell r="E110" t="str">
            <v>223-0063</v>
          </cell>
          <cell r="F110" t="str">
            <v>横浜市港北区高田町 2439</v>
          </cell>
          <cell r="G110" t="str">
            <v>045-591-4183</v>
          </cell>
          <cell r="H110" t="str">
            <v>045-591-2194</v>
          </cell>
          <cell r="I110" t="str">
            <v>よこはましりつ たかた ちゅうがっこう</v>
          </cell>
        </row>
        <row r="111">
          <cell r="A111">
            <v>20110</v>
          </cell>
          <cell r="B111" t="str">
            <v>横浜市</v>
          </cell>
          <cell r="C111" t="str">
            <v>中学生</v>
          </cell>
          <cell r="D111" t="str">
            <v>横浜市立樽町中学校</v>
          </cell>
          <cell r="E111" t="str">
            <v>222-0001</v>
          </cell>
          <cell r="F111" t="str">
            <v>横浜市港北区樽町 4-15-1</v>
          </cell>
          <cell r="G111" t="str">
            <v>045-542-8779</v>
          </cell>
          <cell r="H111" t="str">
            <v>045-541-5907</v>
          </cell>
          <cell r="I111" t="str">
            <v>よこはましりつ たるまち ちゅうがっこう</v>
          </cell>
        </row>
        <row r="112">
          <cell r="A112">
            <v>20111</v>
          </cell>
          <cell r="B112" t="str">
            <v>横浜市</v>
          </cell>
          <cell r="C112" t="str">
            <v>中学生</v>
          </cell>
          <cell r="D112" t="str">
            <v>横浜市立新田中学校</v>
          </cell>
          <cell r="E112" t="str">
            <v>223-0058</v>
          </cell>
          <cell r="F112" t="str">
            <v>横浜市港北区新吉田東 5-25-1</v>
          </cell>
          <cell r="G112" t="str">
            <v>045-542-0324</v>
          </cell>
          <cell r="H112" t="str">
            <v>045-542-2940</v>
          </cell>
          <cell r="I112" t="str">
            <v>よこはましりつ にった ちゅうがっこう</v>
          </cell>
        </row>
        <row r="113">
          <cell r="A113">
            <v>20112</v>
          </cell>
          <cell r="B113" t="str">
            <v>横浜市</v>
          </cell>
          <cell r="C113" t="str">
            <v>中学生</v>
          </cell>
          <cell r="D113" t="str">
            <v>横浜市立日吉台中学校</v>
          </cell>
          <cell r="E113" t="str">
            <v>223-0062</v>
          </cell>
          <cell r="F113" t="str">
            <v>横浜市港北区日吉本町 4-9-1</v>
          </cell>
          <cell r="G113" t="str">
            <v>045-561-2183</v>
          </cell>
          <cell r="H113" t="str">
            <v>045-561-9054</v>
          </cell>
          <cell r="I113" t="str">
            <v>よこはましりつ ひよしだい ちゅうがっこう</v>
          </cell>
        </row>
        <row r="114">
          <cell r="A114">
            <v>20113</v>
          </cell>
          <cell r="B114" t="str">
            <v>横浜市</v>
          </cell>
          <cell r="C114" t="str">
            <v>中学生</v>
          </cell>
          <cell r="D114" t="str">
            <v>横浜市立日吉台西中学校</v>
          </cell>
          <cell r="E114" t="str">
            <v>223-0062</v>
          </cell>
          <cell r="F114" t="str">
            <v>横浜市港北区日吉本町 5-44-1</v>
          </cell>
          <cell r="G114" t="str">
            <v>045-563-3997</v>
          </cell>
          <cell r="H114" t="str">
            <v>045-561-9096</v>
          </cell>
          <cell r="I114" t="str">
            <v>よこはましりつ ひよしだいにし ちゅうがっこう</v>
          </cell>
        </row>
        <row r="115">
          <cell r="A115">
            <v>20114</v>
          </cell>
          <cell r="B115" t="str">
            <v>横浜市</v>
          </cell>
          <cell r="C115" t="str">
            <v>中学生</v>
          </cell>
          <cell r="D115" t="str">
            <v>横浜市立鴨居中学校</v>
          </cell>
          <cell r="E115" t="str">
            <v>226-0003</v>
          </cell>
          <cell r="F115" t="str">
            <v>横浜市緑区鴨居 5-12-35</v>
          </cell>
          <cell r="G115" t="str">
            <v>045-934-3871</v>
          </cell>
          <cell r="H115" t="str">
            <v>045-934-8739</v>
          </cell>
          <cell r="I115" t="str">
            <v>よこはましりつ かもい ちゅうがっこう</v>
          </cell>
        </row>
        <row r="116">
          <cell r="A116">
            <v>20115</v>
          </cell>
          <cell r="B116" t="str">
            <v>横浜市</v>
          </cell>
          <cell r="C116" t="str">
            <v>中学生</v>
          </cell>
          <cell r="D116" t="str">
            <v>横浜市立義務教育学校　霧が丘学園</v>
          </cell>
          <cell r="E116" t="str">
            <v>226-0016</v>
          </cell>
          <cell r="F116" t="str">
            <v>横浜市緑区霧が丘 4-4</v>
          </cell>
          <cell r="G116" t="str">
            <v>045-921-8004</v>
          </cell>
          <cell r="H116" t="str">
            <v>045-922-6041</v>
          </cell>
          <cell r="I116" t="str">
            <v>よこはましりつ ぎむきょういくがっこう　きりがおかがくえん</v>
          </cell>
        </row>
        <row r="117">
          <cell r="A117">
            <v>20116</v>
          </cell>
          <cell r="B117" t="str">
            <v>横浜市</v>
          </cell>
          <cell r="C117" t="str">
            <v>中学生</v>
          </cell>
          <cell r="D117" t="str">
            <v>横浜市立田奈中学校</v>
          </cell>
          <cell r="E117" t="str">
            <v>226-0027</v>
          </cell>
          <cell r="F117" t="str">
            <v>横浜市緑区長津田2-24-1</v>
          </cell>
          <cell r="G117" t="str">
            <v>045-981-3101</v>
          </cell>
          <cell r="H117" t="str">
            <v>045-983-6034</v>
          </cell>
          <cell r="I117" t="str">
            <v>よこはましりつ たな ちゅうがっこう</v>
          </cell>
        </row>
        <row r="118">
          <cell r="A118">
            <v>20117</v>
          </cell>
          <cell r="B118" t="str">
            <v>横浜市</v>
          </cell>
          <cell r="C118" t="str">
            <v>中学生</v>
          </cell>
          <cell r="D118" t="str">
            <v>横浜市立十日市場中学校</v>
          </cell>
          <cell r="E118" t="str">
            <v>226-0025</v>
          </cell>
          <cell r="F118" t="str">
            <v>横浜市緑区十日市場町 1501-42</v>
          </cell>
          <cell r="G118" t="str">
            <v>045-981-0360</v>
          </cell>
          <cell r="H118" t="str">
            <v>045-983-6432</v>
          </cell>
          <cell r="I118" t="str">
            <v>よこはましりつ とおかいちば ちゅうがっこう</v>
          </cell>
        </row>
        <row r="119">
          <cell r="A119">
            <v>20118</v>
          </cell>
          <cell r="B119" t="str">
            <v>横浜市</v>
          </cell>
          <cell r="C119" t="str">
            <v>中学生</v>
          </cell>
          <cell r="D119" t="str">
            <v>横浜市立中山中学校</v>
          </cell>
          <cell r="E119" t="str">
            <v>226-0013</v>
          </cell>
          <cell r="F119" t="str">
            <v>横浜市緑区寺山町 653-21</v>
          </cell>
          <cell r="G119" t="str">
            <v>045-931-2520</v>
          </cell>
          <cell r="H119" t="str">
            <v>045-934-4676</v>
          </cell>
          <cell r="I119" t="str">
            <v>よこはましりつ なかやま ちゅうがっこう</v>
          </cell>
        </row>
        <row r="120">
          <cell r="A120">
            <v>20119</v>
          </cell>
          <cell r="B120" t="str">
            <v>横浜市</v>
          </cell>
          <cell r="C120" t="str">
            <v>中学生</v>
          </cell>
          <cell r="D120" t="str">
            <v>横浜市立東鴨居中学校</v>
          </cell>
          <cell r="E120" t="str">
            <v>226-0003</v>
          </cell>
          <cell r="F120" t="str">
            <v>横浜市緑区鴨居 3-39-1</v>
          </cell>
          <cell r="G120" t="str">
            <v>045-931-7398</v>
          </cell>
          <cell r="H120" t="str">
            <v>045-934-9295</v>
          </cell>
          <cell r="I120" t="str">
            <v>よこはましりつ ひがしかもい ちゅうがっこう</v>
          </cell>
        </row>
        <row r="121">
          <cell r="A121">
            <v>20120</v>
          </cell>
          <cell r="B121" t="str">
            <v>横浜市</v>
          </cell>
          <cell r="C121" t="str">
            <v>中学生</v>
          </cell>
          <cell r="D121" t="str">
            <v>横浜市立あかね台中学校</v>
          </cell>
          <cell r="E121" t="str">
            <v>227-0066</v>
          </cell>
          <cell r="F121" t="str">
            <v>横浜市青葉区あかね台 2-8-2</v>
          </cell>
          <cell r="G121" t="str">
            <v>045-985-5010</v>
          </cell>
          <cell r="H121" t="str">
            <v>045-985-5015</v>
          </cell>
          <cell r="I121" t="str">
            <v>よこはましりつ あかねだい ちゅうがっこう</v>
          </cell>
        </row>
        <row r="122">
          <cell r="A122">
            <v>20121</v>
          </cell>
          <cell r="B122" t="str">
            <v>横浜市</v>
          </cell>
          <cell r="C122" t="str">
            <v>中学生</v>
          </cell>
          <cell r="D122" t="str">
            <v>横浜市立青葉台中学校</v>
          </cell>
          <cell r="E122" t="str">
            <v>227-0062</v>
          </cell>
          <cell r="F122" t="str">
            <v>横浜市青葉区青葉台 2-25-2</v>
          </cell>
          <cell r="G122" t="str">
            <v>045-983-1062</v>
          </cell>
          <cell r="H122" t="str">
            <v>045-983-7103</v>
          </cell>
          <cell r="I122" t="str">
            <v>よこはましりつ あおばだい ちゅうがっこう</v>
          </cell>
        </row>
        <row r="123">
          <cell r="A123">
            <v>20122</v>
          </cell>
          <cell r="B123" t="str">
            <v>横浜市</v>
          </cell>
          <cell r="C123" t="str">
            <v>中学生</v>
          </cell>
          <cell r="D123" t="str">
            <v>横浜市立あざみ野中学校</v>
          </cell>
          <cell r="E123" t="str">
            <v>225-0011</v>
          </cell>
          <cell r="F123" t="str">
            <v>横浜市青葉区あざみ野 1-29-1</v>
          </cell>
          <cell r="G123" t="str">
            <v>045-902-4836</v>
          </cell>
          <cell r="H123" t="str">
            <v>045-904-4054</v>
          </cell>
          <cell r="I123" t="str">
            <v>よこはましりつ あざみの ちゅうがっこう</v>
          </cell>
        </row>
        <row r="124">
          <cell r="A124">
            <v>20123</v>
          </cell>
          <cell r="B124" t="str">
            <v>横浜市</v>
          </cell>
          <cell r="C124" t="str">
            <v>中学生</v>
          </cell>
          <cell r="D124" t="str">
            <v>横浜市立市ケ尾中学校</v>
          </cell>
          <cell r="E124" t="str">
            <v>225-0024</v>
          </cell>
          <cell r="F124" t="str">
            <v>横浜市青葉区市ケ尾町 531-1</v>
          </cell>
          <cell r="G124" t="str">
            <v>045-973-3400</v>
          </cell>
          <cell r="H124" t="str">
            <v>045-973-1645</v>
          </cell>
          <cell r="I124" t="str">
            <v>よこはましりつ いちがお ちゅうがっこう</v>
          </cell>
        </row>
        <row r="125">
          <cell r="A125">
            <v>20124</v>
          </cell>
          <cell r="B125" t="str">
            <v>横浜市</v>
          </cell>
          <cell r="C125" t="str">
            <v>中学生</v>
          </cell>
          <cell r="D125" t="str">
            <v>横浜市立美しが丘中学校</v>
          </cell>
          <cell r="E125" t="str">
            <v>225-0002</v>
          </cell>
          <cell r="F125" t="str">
            <v>横浜市青葉区美しが丘 3-41-1</v>
          </cell>
          <cell r="G125" t="str">
            <v>045-901-6758</v>
          </cell>
          <cell r="H125" t="str">
            <v>045-904-1623</v>
          </cell>
          <cell r="I125" t="str">
            <v>よこはましりつ うつくしがおか ちゅうがっこう</v>
          </cell>
        </row>
        <row r="126">
          <cell r="A126">
            <v>20125</v>
          </cell>
          <cell r="B126" t="str">
            <v>横浜市</v>
          </cell>
          <cell r="C126" t="str">
            <v>中学生</v>
          </cell>
          <cell r="D126" t="str">
            <v>横浜市立鴨志田中学校</v>
          </cell>
          <cell r="E126" t="str">
            <v>227-0033</v>
          </cell>
          <cell r="F126" t="str">
            <v>横浜市青葉区鴨志田町 536</v>
          </cell>
          <cell r="G126" t="str">
            <v>045-961-3771</v>
          </cell>
          <cell r="H126" t="str">
            <v>045-961-1495</v>
          </cell>
          <cell r="I126" t="str">
            <v>よこはましりつ かもしだ ちゅうがっこう</v>
          </cell>
        </row>
        <row r="127">
          <cell r="A127">
            <v>20126</v>
          </cell>
          <cell r="B127" t="str">
            <v>横浜市</v>
          </cell>
          <cell r="C127" t="str">
            <v>中学生</v>
          </cell>
          <cell r="D127" t="str">
            <v>横浜市立すすき野中学校</v>
          </cell>
          <cell r="E127" t="str">
            <v>225-0021</v>
          </cell>
          <cell r="F127" t="str">
            <v>横浜市青葉区すすき野 3-4-3</v>
          </cell>
          <cell r="G127" t="str">
            <v>045-901-5896</v>
          </cell>
          <cell r="H127" t="str">
            <v>045-904-2439</v>
          </cell>
          <cell r="I127" t="str">
            <v>よこはましりつ すすきの ちゅうがっこう</v>
          </cell>
        </row>
        <row r="128">
          <cell r="A128">
            <v>20127</v>
          </cell>
          <cell r="B128" t="str">
            <v>横浜市</v>
          </cell>
          <cell r="C128" t="str">
            <v>中学生</v>
          </cell>
          <cell r="D128" t="str">
            <v>横浜市立奈良中学校</v>
          </cell>
          <cell r="E128" t="str">
            <v>227-0035</v>
          </cell>
          <cell r="F128" t="str">
            <v>横浜市青葉区すみよし台 36-3</v>
          </cell>
          <cell r="G128" t="str">
            <v>045-962-2753</v>
          </cell>
          <cell r="H128" t="str">
            <v>045-961-6017</v>
          </cell>
          <cell r="I128" t="str">
            <v>よこはましりつ なら ちゅうがっこう</v>
          </cell>
        </row>
        <row r="129">
          <cell r="A129">
            <v>20128</v>
          </cell>
          <cell r="B129" t="str">
            <v>横浜市</v>
          </cell>
          <cell r="C129" t="str">
            <v>中学生</v>
          </cell>
          <cell r="D129" t="str">
            <v>横浜市立みたけ台中学校</v>
          </cell>
          <cell r="E129" t="str">
            <v>227-0047</v>
          </cell>
          <cell r="F129" t="str">
            <v>横浜市青葉区みたけ台 30</v>
          </cell>
          <cell r="G129" t="str">
            <v>045-971-6431</v>
          </cell>
          <cell r="H129" t="str">
            <v>045-972-9812</v>
          </cell>
          <cell r="I129" t="str">
            <v>よこはましりつ みたけだい ちゅうがっこう</v>
          </cell>
        </row>
        <row r="130">
          <cell r="A130">
            <v>20129</v>
          </cell>
          <cell r="B130" t="str">
            <v>横浜市</v>
          </cell>
          <cell r="C130" t="str">
            <v>中学生</v>
          </cell>
          <cell r="D130" t="str">
            <v>横浜市立緑が丘中学校</v>
          </cell>
          <cell r="E130" t="str">
            <v>227-0051</v>
          </cell>
          <cell r="F130" t="str">
            <v>横浜市青葉区千草台 50-1</v>
          </cell>
          <cell r="G130" t="str">
            <v>045-973-5375</v>
          </cell>
          <cell r="H130" t="str">
            <v>045-974-4293</v>
          </cell>
          <cell r="I130" t="str">
            <v>よこはましりつ みどりがおか ちゅうがっこう</v>
          </cell>
        </row>
        <row r="131">
          <cell r="A131">
            <v>20130</v>
          </cell>
          <cell r="B131" t="str">
            <v>横浜市</v>
          </cell>
          <cell r="C131" t="str">
            <v>中学生</v>
          </cell>
          <cell r="D131" t="str">
            <v>横浜市立もえぎ野中学校</v>
          </cell>
          <cell r="E131" t="str">
            <v>227-0044</v>
          </cell>
          <cell r="F131" t="str">
            <v>横浜市青葉区もえぎ野 4-1</v>
          </cell>
          <cell r="G131" t="str">
            <v>045-971-7855</v>
          </cell>
          <cell r="H131" t="str">
            <v>045-972-7427</v>
          </cell>
          <cell r="I131" t="str">
            <v>よこはましりつ もえぎの ちゅうがっこう</v>
          </cell>
        </row>
        <row r="132">
          <cell r="A132">
            <v>20131</v>
          </cell>
          <cell r="B132" t="str">
            <v>横浜市</v>
          </cell>
          <cell r="C132" t="str">
            <v>中学生</v>
          </cell>
          <cell r="D132" t="str">
            <v>横浜市立山内中学校</v>
          </cell>
          <cell r="E132" t="str">
            <v>225-0002</v>
          </cell>
          <cell r="F132" t="str">
            <v>横浜市青葉区美しが丘 5-4</v>
          </cell>
          <cell r="G132" t="str">
            <v>045-901-0030</v>
          </cell>
          <cell r="H132" t="str">
            <v>045-904-1529</v>
          </cell>
          <cell r="I132" t="str">
            <v>よこはましりつ やまうち ちゅうがっこう</v>
          </cell>
        </row>
        <row r="133">
          <cell r="A133">
            <v>20132</v>
          </cell>
          <cell r="B133" t="str">
            <v>横浜市</v>
          </cell>
          <cell r="C133" t="str">
            <v>中学生</v>
          </cell>
          <cell r="D133" t="str">
            <v>横浜市立谷本中学校</v>
          </cell>
          <cell r="E133" t="str">
            <v>227-0052</v>
          </cell>
          <cell r="F133" t="str">
            <v>横浜市青葉区梅ケ丘 5</v>
          </cell>
          <cell r="G133" t="str">
            <v>045-973-7108</v>
          </cell>
          <cell r="H133" t="str">
            <v>045-973-9242</v>
          </cell>
          <cell r="I133" t="str">
            <v>よこはましりつ やもと ちゅうがっこう</v>
          </cell>
        </row>
        <row r="134">
          <cell r="A134">
            <v>20133</v>
          </cell>
          <cell r="B134" t="str">
            <v>横浜市</v>
          </cell>
          <cell r="C134" t="str">
            <v>中学生</v>
          </cell>
          <cell r="D134" t="str">
            <v>横浜市立荏田南中学校</v>
          </cell>
          <cell r="E134" t="str">
            <v>224-0007</v>
          </cell>
          <cell r="F134" t="str">
            <v>横浜市都筑区荏田南 2-5-1</v>
          </cell>
          <cell r="G134" t="str">
            <v>045-942-0960</v>
          </cell>
          <cell r="H134" t="str">
            <v>045-942-8509</v>
          </cell>
          <cell r="I134" t="str">
            <v>よこはましりつ えだみなみ ちゅうがっこう</v>
          </cell>
        </row>
        <row r="135">
          <cell r="A135">
            <v>20134</v>
          </cell>
          <cell r="B135" t="str">
            <v>横浜市</v>
          </cell>
          <cell r="C135" t="str">
            <v>中学生</v>
          </cell>
          <cell r="D135" t="str">
            <v>横浜市立川和中学校</v>
          </cell>
          <cell r="E135" t="str">
            <v>224-0051</v>
          </cell>
          <cell r="F135" t="str">
            <v>横浜市都筑区富士見ケ丘 21-1</v>
          </cell>
          <cell r="G135" t="str">
            <v>045-941-1361</v>
          </cell>
          <cell r="H135" t="str">
            <v>045-942-9965</v>
          </cell>
          <cell r="I135" t="str">
            <v>よこはましりつ かわわ ちゅうがっこう</v>
          </cell>
        </row>
        <row r="136">
          <cell r="A136">
            <v>20135</v>
          </cell>
          <cell r="B136" t="str">
            <v>横浜市</v>
          </cell>
          <cell r="C136" t="str">
            <v>中学生</v>
          </cell>
          <cell r="D136" t="str">
            <v>横浜市立茅ケ崎中学校</v>
          </cell>
          <cell r="E136" t="str">
            <v>224-0037</v>
          </cell>
          <cell r="F136" t="str">
            <v>横浜市都筑区茅ケ崎南 1-10-1</v>
          </cell>
          <cell r="G136" t="str">
            <v>045-941-0601</v>
          </cell>
          <cell r="H136" t="str">
            <v>045-942-9216</v>
          </cell>
          <cell r="I136" t="str">
            <v>よこはましりつ ちがさき ちゅうがっこう</v>
          </cell>
        </row>
        <row r="137">
          <cell r="A137">
            <v>20136</v>
          </cell>
          <cell r="B137" t="str">
            <v>横浜市</v>
          </cell>
          <cell r="C137" t="str">
            <v>中学生</v>
          </cell>
          <cell r="D137" t="str">
            <v>横浜市立都田中学校</v>
          </cell>
          <cell r="E137" t="str">
            <v>224-0053</v>
          </cell>
          <cell r="F137" t="str">
            <v>横浜市都筑区池辺町 2818</v>
          </cell>
          <cell r="G137" t="str">
            <v>045-941-2045</v>
          </cell>
          <cell r="H137" t="str">
            <v>045-942-9298</v>
          </cell>
          <cell r="I137" t="str">
            <v>よこはましりつ つだ ちゅうがっこう</v>
          </cell>
        </row>
        <row r="138">
          <cell r="A138">
            <v>20137</v>
          </cell>
          <cell r="B138" t="str">
            <v>横浜市</v>
          </cell>
          <cell r="C138" t="str">
            <v>中学生</v>
          </cell>
          <cell r="D138" t="str">
            <v>横浜市立中川中学校</v>
          </cell>
          <cell r="E138" t="str">
            <v>224-0027</v>
          </cell>
          <cell r="F138" t="str">
            <v>横浜市都筑区大棚町 240</v>
          </cell>
          <cell r="G138" t="str">
            <v>045-592-3701</v>
          </cell>
          <cell r="H138" t="str">
            <v>045-593-5942</v>
          </cell>
          <cell r="I138" t="str">
            <v>よこはましりつ なかがわ ちゅうがっこう</v>
          </cell>
        </row>
        <row r="139">
          <cell r="A139">
            <v>20138</v>
          </cell>
          <cell r="B139" t="str">
            <v>横浜市</v>
          </cell>
          <cell r="C139" t="str">
            <v>中学生</v>
          </cell>
          <cell r="D139" t="str">
            <v>横浜市立中川西中学校</v>
          </cell>
          <cell r="E139" t="str">
            <v>224-0001</v>
          </cell>
          <cell r="F139" t="str">
            <v>横浜市都筑区中川 2-1-1</v>
          </cell>
          <cell r="G139" t="str">
            <v>045-912-1270</v>
          </cell>
          <cell r="H139" t="str">
            <v>045-913-0126</v>
          </cell>
          <cell r="I139" t="str">
            <v>よこはましりつ なかがわにし ちゅうがっこう</v>
          </cell>
        </row>
        <row r="140">
          <cell r="A140">
            <v>20139</v>
          </cell>
          <cell r="B140" t="str">
            <v>横浜市</v>
          </cell>
          <cell r="C140" t="str">
            <v>中学生</v>
          </cell>
          <cell r="D140" t="str">
            <v>横浜市立早渕中学校</v>
          </cell>
          <cell r="E140" t="str">
            <v>224-0025</v>
          </cell>
          <cell r="F140" t="str">
            <v>横浜市都筑区早渕 2-4-1</v>
          </cell>
          <cell r="G140" t="str">
            <v>045-593-8841</v>
          </cell>
          <cell r="H140" t="str">
            <v>045-593-8824</v>
          </cell>
          <cell r="I140" t="str">
            <v>よこはましりつ はやぶち ちゅうがっこう</v>
          </cell>
        </row>
        <row r="141">
          <cell r="A141">
            <v>20140</v>
          </cell>
          <cell r="B141" t="str">
            <v>横浜市</v>
          </cell>
          <cell r="C141" t="str">
            <v>中学生</v>
          </cell>
          <cell r="D141" t="str">
            <v>横浜市立東山田中学校</v>
          </cell>
          <cell r="E141" t="str">
            <v>224-0023</v>
          </cell>
          <cell r="F141" t="str">
            <v>横浜市都筑区東山田 2-9-1</v>
          </cell>
          <cell r="G141" t="str">
            <v>045-594-5107</v>
          </cell>
          <cell r="H141" t="str">
            <v>045-590-3780</v>
          </cell>
          <cell r="I141" t="str">
            <v>よこはましりつ ひがしやまた ちゅうがっこう</v>
          </cell>
        </row>
        <row r="142">
          <cell r="A142">
            <v>20141</v>
          </cell>
          <cell r="B142" t="str">
            <v>私学</v>
          </cell>
          <cell r="C142" t="str">
            <v>中学生</v>
          </cell>
          <cell r="D142" t="str">
            <v>鶴見大学附属中学校</v>
          </cell>
          <cell r="E142" t="str">
            <v>230-0063</v>
          </cell>
          <cell r="F142" t="str">
            <v>横浜市鶴見区鶴見 2-2-1</v>
          </cell>
          <cell r="G142" t="str">
            <v>045-581-6325</v>
          </cell>
          <cell r="H142">
            <v>455816329</v>
          </cell>
          <cell r="I142" t="str">
            <v>つるみだいがくふぞく ちゅうがっこう</v>
          </cell>
        </row>
        <row r="143">
          <cell r="A143">
            <v>20142</v>
          </cell>
          <cell r="B143" t="str">
            <v>私学</v>
          </cell>
          <cell r="C143" t="str">
            <v>中学生</v>
          </cell>
          <cell r="D143" t="str">
            <v>捜真女学校中学部</v>
          </cell>
          <cell r="E143" t="str">
            <v>221-8720</v>
          </cell>
          <cell r="F143" t="str">
            <v>横浜市神奈川区中丸 8</v>
          </cell>
          <cell r="G143" t="str">
            <v>045-491-3686</v>
          </cell>
          <cell r="H143" t="str">
            <v>045-491-6715</v>
          </cell>
          <cell r="I143" t="str">
            <v>そうしんじょがっこう ちゅうとうぶ</v>
          </cell>
        </row>
        <row r="144">
          <cell r="A144">
            <v>20143</v>
          </cell>
          <cell r="B144" t="str">
            <v>私学</v>
          </cell>
          <cell r="C144" t="str">
            <v>中学生</v>
          </cell>
          <cell r="D144" t="str">
            <v>神奈川学園中学校</v>
          </cell>
          <cell r="E144" t="str">
            <v>221-0844</v>
          </cell>
          <cell r="F144" t="str">
            <v>横浜市神奈川区沢渡 18</v>
          </cell>
          <cell r="G144" t="str">
            <v>045-311-2961</v>
          </cell>
          <cell r="H144" t="str">
            <v>045-311-2474</v>
          </cell>
          <cell r="I144" t="str">
            <v>かながわがくえん ちゅうがっこう</v>
          </cell>
        </row>
        <row r="145">
          <cell r="A145">
            <v>20144</v>
          </cell>
          <cell r="B145" t="str">
            <v>私学</v>
          </cell>
          <cell r="C145" t="str">
            <v>中学生</v>
          </cell>
          <cell r="D145" t="str">
            <v>聖光学院中学校</v>
          </cell>
          <cell r="E145" t="str">
            <v>231-0837</v>
          </cell>
          <cell r="F145" t="str">
            <v>横浜市中区滝之上 100</v>
          </cell>
          <cell r="G145" t="str">
            <v>045-621-2051</v>
          </cell>
          <cell r="H145" t="str">
            <v>045-621-2005</v>
          </cell>
          <cell r="I145" t="str">
            <v>せいこうがくいん ちゅうがっこう</v>
          </cell>
        </row>
        <row r="146">
          <cell r="A146">
            <v>20145</v>
          </cell>
          <cell r="B146" t="str">
            <v>国</v>
          </cell>
          <cell r="C146" t="str">
            <v>中学生</v>
          </cell>
          <cell r="D146" t="str">
            <v>横浜国立大学教育学部附属横浜中学校</v>
          </cell>
          <cell r="E146" t="str">
            <v>232-0061</v>
          </cell>
          <cell r="F146" t="str">
            <v>横浜市南区大岡 2-31-3</v>
          </cell>
          <cell r="G146" t="str">
            <v>045-742-2281</v>
          </cell>
          <cell r="H146" t="str">
            <v>045-742-2522</v>
          </cell>
          <cell r="I146" t="str">
            <v>よこはまこくりつだいがくきょういくがくぶふぞくよこはま ちゅうがっこう</v>
          </cell>
        </row>
        <row r="147">
          <cell r="A147">
            <v>20146</v>
          </cell>
          <cell r="B147" t="str">
            <v>私学</v>
          </cell>
          <cell r="C147" t="str">
            <v>中学生</v>
          </cell>
          <cell r="D147" t="str">
            <v>横浜富士見丘学園中学校</v>
          </cell>
          <cell r="E147" t="str">
            <v>241-0814</v>
          </cell>
          <cell r="F147" t="str">
            <v>横浜市旭区中沢 1-24-1</v>
          </cell>
          <cell r="G147" t="str">
            <v>045-367-4380</v>
          </cell>
          <cell r="H147" t="str">
            <v>045-367-4381</v>
          </cell>
          <cell r="I147" t="str">
            <v>よこはまふじみがおかがくえん ちゅうがっこう</v>
          </cell>
        </row>
        <row r="148">
          <cell r="A148">
            <v>20147</v>
          </cell>
          <cell r="B148" t="str">
            <v>私学</v>
          </cell>
          <cell r="C148" t="str">
            <v>中学生</v>
          </cell>
          <cell r="D148" t="str">
            <v>中央大学附属横浜中学校</v>
          </cell>
          <cell r="E148" t="str">
            <v>224-8515</v>
          </cell>
          <cell r="F148" t="str">
            <v>横浜市都筑区牛久保東 1-14-1</v>
          </cell>
          <cell r="G148" t="str">
            <v>045-592-0801</v>
          </cell>
          <cell r="H148" t="str">
            <v>045-591-5584</v>
          </cell>
          <cell r="I148" t="str">
            <v>ちゅうおうだいがくふぞくよこはま ちゅうがっこう</v>
          </cell>
        </row>
        <row r="149">
          <cell r="A149">
            <v>20148</v>
          </cell>
          <cell r="B149" t="str">
            <v>私学</v>
          </cell>
          <cell r="C149" t="str">
            <v>中学生</v>
          </cell>
          <cell r="D149" t="str">
            <v>桐蔭学園中等教育学校</v>
          </cell>
          <cell r="E149" t="str">
            <v>225-8502</v>
          </cell>
          <cell r="F149" t="str">
            <v>横浜市青葉区鉄町 1614</v>
          </cell>
          <cell r="G149" t="str">
            <v>045-971-1411</v>
          </cell>
          <cell r="H149" t="str">
            <v>045-972-1501</v>
          </cell>
          <cell r="I149" t="str">
            <v>とういんがくえん ちゅうとうきょういくがっこう</v>
          </cell>
        </row>
        <row r="150">
          <cell r="A150">
            <v>20149</v>
          </cell>
          <cell r="B150" t="str">
            <v>私学</v>
          </cell>
          <cell r="C150" t="str">
            <v>中学生</v>
          </cell>
          <cell r="D150" t="str">
            <v>関東学院六浦中学校</v>
          </cell>
          <cell r="E150" t="str">
            <v>236-8504</v>
          </cell>
          <cell r="F150" t="str">
            <v>横浜市金沢区六浦東 1-50-1</v>
          </cell>
          <cell r="G150" t="str">
            <v>045-781-2525</v>
          </cell>
          <cell r="H150" t="str">
            <v>045-781-2527</v>
          </cell>
          <cell r="I150" t="str">
            <v>かんとうがくいんむつうら ちゅうがっこう</v>
          </cell>
        </row>
        <row r="151">
          <cell r="A151">
            <v>20150</v>
          </cell>
          <cell r="B151" t="str">
            <v>私学</v>
          </cell>
          <cell r="C151" t="str">
            <v>中学生</v>
          </cell>
          <cell r="D151" t="str">
            <v>山手学院中学校</v>
          </cell>
          <cell r="E151" t="str">
            <v>247-0013</v>
          </cell>
          <cell r="F151" t="str">
            <v>横浜市栄区上郷町 460</v>
          </cell>
          <cell r="G151" t="str">
            <v>045-891-2111</v>
          </cell>
          <cell r="H151" t="str">
            <v>045-890-4032</v>
          </cell>
          <cell r="I151" t="str">
            <v>やまてがくいん ちゅうがっこう</v>
          </cell>
        </row>
        <row r="152">
          <cell r="A152">
            <v>30001</v>
          </cell>
          <cell r="B152" t="str">
            <v>神奈川県</v>
          </cell>
          <cell r="C152" t="str">
            <v>高校生</v>
          </cell>
          <cell r="D152" t="str">
            <v>神奈川県立鶴見高等学校</v>
          </cell>
          <cell r="E152" t="str">
            <v>230-0012</v>
          </cell>
          <cell r="F152" t="str">
            <v>横浜市鶴見区下末吉 6-2-1</v>
          </cell>
          <cell r="G152" t="str">
            <v>045-581-4692</v>
          </cell>
          <cell r="H152" t="str">
            <v>045-584-8505</v>
          </cell>
          <cell r="I152" t="str">
            <v>かながわけんりつ つるみ こうとうがっこう</v>
          </cell>
        </row>
        <row r="153">
          <cell r="A153">
            <v>30002</v>
          </cell>
          <cell r="B153" t="str">
            <v>横浜市</v>
          </cell>
          <cell r="C153" t="str">
            <v>高校生</v>
          </cell>
          <cell r="D153" t="str">
            <v>横浜市立東高等学校</v>
          </cell>
          <cell r="E153" t="str">
            <v>230-0076</v>
          </cell>
          <cell r="F153" t="str">
            <v>横浜市鶴見区馬場 3-5-1</v>
          </cell>
          <cell r="G153" t="str">
            <v>045-571-0851</v>
          </cell>
          <cell r="H153" t="str">
            <v>045-585-5780</v>
          </cell>
          <cell r="I153" t="str">
            <v>よこはましりつ ひがし こうとうがっこう</v>
          </cell>
        </row>
        <row r="154">
          <cell r="A154">
            <v>30003</v>
          </cell>
          <cell r="B154" t="str">
            <v>私学</v>
          </cell>
          <cell r="C154" t="str">
            <v>高校生</v>
          </cell>
          <cell r="D154" t="str">
            <v>橘学苑中学校・高等学校</v>
          </cell>
          <cell r="E154" t="str">
            <v>230-0073</v>
          </cell>
          <cell r="F154" t="str">
            <v>横浜市鶴見区獅子ケ谷 1-10-35</v>
          </cell>
          <cell r="G154" t="str">
            <v>045-581-0063</v>
          </cell>
          <cell r="H154" t="str">
            <v>045-584-8643</v>
          </cell>
          <cell r="I154" t="str">
            <v>たちばながくえん ちゅうがっこう・こうとうがっこう</v>
          </cell>
        </row>
        <row r="155">
          <cell r="A155">
            <v>30004</v>
          </cell>
          <cell r="B155" t="str">
            <v>私学</v>
          </cell>
          <cell r="C155" t="str">
            <v>高校生</v>
          </cell>
          <cell r="D155" t="str">
            <v>鶴見大学附属高等学校</v>
          </cell>
          <cell r="E155" t="str">
            <v>230-0063</v>
          </cell>
          <cell r="F155" t="str">
            <v>横浜市鶴見区鶴見 2-2-1</v>
          </cell>
          <cell r="G155" t="str">
            <v>045-581-6325</v>
          </cell>
          <cell r="H155" t="str">
            <v>045-581-6329</v>
          </cell>
          <cell r="I155" t="str">
            <v>つるみだいがくふぞく こうとうがっこう</v>
          </cell>
        </row>
        <row r="156">
          <cell r="A156">
            <v>30005</v>
          </cell>
          <cell r="B156" t="str">
            <v>私学</v>
          </cell>
          <cell r="C156" t="str">
            <v>高校生</v>
          </cell>
          <cell r="D156" t="str">
            <v>白鵬女子高等学校</v>
          </cell>
          <cell r="E156" t="str">
            <v>230-0074</v>
          </cell>
          <cell r="F156" t="str">
            <v>横浜市鶴見区北寺尾 4-10-13</v>
          </cell>
          <cell r="G156" t="str">
            <v>045-581-6721</v>
          </cell>
          <cell r="H156" t="str">
            <v>045-571-3372</v>
          </cell>
          <cell r="I156" t="str">
            <v>はくほうじょじ こうとうがっこう</v>
          </cell>
        </row>
        <row r="157">
          <cell r="A157">
            <v>30006</v>
          </cell>
          <cell r="B157" t="str">
            <v>私学</v>
          </cell>
          <cell r="C157" t="str">
            <v>高校生</v>
          </cell>
          <cell r="D157" t="str">
            <v>法政大学国際高等学校</v>
          </cell>
          <cell r="E157" t="str">
            <v>230-0078</v>
          </cell>
          <cell r="F157" t="str">
            <v>横浜市鶴見区岸谷 1-13-1</v>
          </cell>
          <cell r="G157" t="str">
            <v>045-571-4482</v>
          </cell>
          <cell r="H157" t="str">
            <v>045-581-9991</v>
          </cell>
          <cell r="I157" t="str">
            <v>ほうせいだいがくこくさい こうとうがっこう</v>
          </cell>
        </row>
        <row r="158">
          <cell r="A158">
            <v>30007</v>
          </cell>
          <cell r="B158" t="str">
            <v>神奈川県</v>
          </cell>
          <cell r="C158" t="str">
            <v>高校生</v>
          </cell>
          <cell r="D158" t="str">
            <v>神奈川県立横浜翠嵐高等学校</v>
          </cell>
          <cell r="E158" t="str">
            <v>221-0854</v>
          </cell>
          <cell r="F158" t="str">
            <v>横浜市神奈川区三ツ沢南町 1-1</v>
          </cell>
          <cell r="G158" t="str">
            <v>045-311-4621</v>
          </cell>
          <cell r="H158" t="str">
            <v>045-312-9142</v>
          </cell>
          <cell r="I158" t="str">
            <v>かながわけんりつ よこはますいらん こうとうがっこう</v>
          </cell>
        </row>
        <row r="159">
          <cell r="A159">
            <v>30008</v>
          </cell>
          <cell r="B159" t="str">
            <v>神奈川県</v>
          </cell>
          <cell r="C159" t="str">
            <v>高校生</v>
          </cell>
          <cell r="D159" t="str">
            <v>神奈川県立城郷高等学校</v>
          </cell>
          <cell r="E159" t="str">
            <v>221-0862</v>
          </cell>
          <cell r="F159" t="str">
            <v>横浜市神奈川区三枚町 364-1</v>
          </cell>
          <cell r="G159" t="str">
            <v>045-382-5254</v>
          </cell>
          <cell r="H159" t="str">
            <v>045-382-7691</v>
          </cell>
          <cell r="I159" t="str">
            <v>かながわけんりつ しろさと こうとうがっこう</v>
          </cell>
        </row>
        <row r="160">
          <cell r="A160">
            <v>30009</v>
          </cell>
          <cell r="B160" t="str">
            <v>神奈川県</v>
          </cell>
          <cell r="C160" t="str">
            <v>高校生</v>
          </cell>
          <cell r="D160" t="str">
            <v>神奈川県立神奈川工業高等学校</v>
          </cell>
          <cell r="E160" t="str">
            <v>221-0812</v>
          </cell>
          <cell r="F160" t="str">
            <v>横浜市神奈川区平川町 19-1</v>
          </cell>
          <cell r="G160" t="str">
            <v>045‐491‐9461</v>
          </cell>
          <cell r="H160" t="str">
            <v>045‐413‐4101</v>
          </cell>
          <cell r="I160" t="str">
            <v>かながわけんりつ かながわこうぎょう こうとうがっこう</v>
          </cell>
        </row>
        <row r="161">
          <cell r="A161">
            <v>30010</v>
          </cell>
          <cell r="B161" t="str">
            <v>神奈川県</v>
          </cell>
          <cell r="C161" t="str">
            <v>高校生</v>
          </cell>
          <cell r="D161" t="str">
            <v>神奈川県立神奈川総合高等学校</v>
          </cell>
          <cell r="E161" t="str">
            <v>221-0812</v>
          </cell>
          <cell r="F161" t="str">
            <v>横浜市神奈川区平川町 19-2</v>
          </cell>
          <cell r="G161" t="str">
            <v>045-491-2000</v>
          </cell>
          <cell r="H161" t="str">
            <v>045-491-3190</v>
          </cell>
          <cell r="I161" t="str">
            <v>かながわけんりつ かながわそうごう こうとうがっこう</v>
          </cell>
        </row>
        <row r="162">
          <cell r="A162">
            <v>30011</v>
          </cell>
          <cell r="B162" t="str">
            <v>私学</v>
          </cell>
          <cell r="C162" t="str">
            <v>高校生</v>
          </cell>
          <cell r="D162" t="str">
            <v>横浜創英中学・高等学校</v>
          </cell>
          <cell r="E162" t="str">
            <v>221-0004</v>
          </cell>
          <cell r="F162" t="str">
            <v>横浜市神奈川区西大口 28</v>
          </cell>
          <cell r="G162" t="str">
            <v>045-421-3121</v>
          </cell>
          <cell r="H162" t="str">
            <v>045-421-3125</v>
          </cell>
          <cell r="I162" t="str">
            <v>よこはまそうえい ちゅうがく・こうとうがっこう</v>
          </cell>
        </row>
        <row r="163">
          <cell r="A163">
            <v>30012</v>
          </cell>
          <cell r="B163" t="str">
            <v>私学</v>
          </cell>
          <cell r="C163" t="str">
            <v>高校生</v>
          </cell>
          <cell r="D163" t="str">
            <v>浅野高等学校</v>
          </cell>
          <cell r="E163" t="str">
            <v>221-0012</v>
          </cell>
          <cell r="F163" t="str">
            <v>横浜市神奈川区子安台 1-3-1</v>
          </cell>
          <cell r="G163" t="str">
            <v>045-421-3281</v>
          </cell>
          <cell r="H163" t="str">
            <v>045-421-4080</v>
          </cell>
          <cell r="I163" t="str">
            <v>あさの こうとうがっこう</v>
          </cell>
        </row>
        <row r="164">
          <cell r="A164">
            <v>30013</v>
          </cell>
          <cell r="B164" t="str">
            <v>私学</v>
          </cell>
          <cell r="C164" t="str">
            <v>高校生</v>
          </cell>
          <cell r="D164" t="str">
            <v>捜真女学校高等学部</v>
          </cell>
          <cell r="E164" t="str">
            <v>221-0803</v>
          </cell>
          <cell r="F164" t="str">
            <v>横浜市神奈川区中丸 8</v>
          </cell>
          <cell r="G164" t="str">
            <v>045-491-3686</v>
          </cell>
          <cell r="H164" t="str">
            <v>045-491-6715</v>
          </cell>
          <cell r="I164" t="str">
            <v>そうしんじょがっこう こうとうぶ</v>
          </cell>
        </row>
        <row r="165">
          <cell r="A165">
            <v>30014</v>
          </cell>
          <cell r="B165" t="str">
            <v>私学</v>
          </cell>
          <cell r="C165" t="str">
            <v>高校生</v>
          </cell>
          <cell r="D165" t="str">
            <v>神奈川学園高等学校</v>
          </cell>
          <cell r="E165" t="str">
            <v>221-0844</v>
          </cell>
          <cell r="F165" t="str">
            <v>横浜市神奈川区沢渡 18</v>
          </cell>
          <cell r="G165" t="str">
            <v>045-311-2961</v>
          </cell>
          <cell r="H165" t="str">
            <v>045-311-2474</v>
          </cell>
          <cell r="I165" t="str">
            <v>かながわがくえん こうとうがっこう</v>
          </cell>
        </row>
        <row r="166">
          <cell r="A166">
            <v>30015</v>
          </cell>
          <cell r="B166" t="str">
            <v>私学</v>
          </cell>
          <cell r="C166" t="str">
            <v>高校生</v>
          </cell>
          <cell r="D166" t="str">
            <v>神奈川朝鮮中高級学校</v>
          </cell>
          <cell r="E166" t="str">
            <v>221-0844</v>
          </cell>
          <cell r="F166" t="str">
            <v>横浜市神奈川区沢渡 21</v>
          </cell>
          <cell r="G166" t="str">
            <v>045-311-0689</v>
          </cell>
          <cell r="H166" t="str">
            <v>045-548-5297</v>
          </cell>
          <cell r="I166" t="str">
            <v>かながわちょうせん ちゅうこうきゅうがっこう</v>
          </cell>
        </row>
        <row r="167">
          <cell r="A167">
            <v>30016</v>
          </cell>
          <cell r="B167" t="str">
            <v>神奈川県</v>
          </cell>
          <cell r="C167" t="str">
            <v>高校生</v>
          </cell>
          <cell r="D167" t="str">
            <v>神奈川県立横浜平沼高等学校</v>
          </cell>
          <cell r="E167" t="str">
            <v>220-0073</v>
          </cell>
          <cell r="F167" t="str">
            <v>横浜市西区岡野町 1-5-8</v>
          </cell>
          <cell r="G167" t="str">
            <v>045-313-9200</v>
          </cell>
          <cell r="H167" t="str">
            <v>045-311-0519</v>
          </cell>
          <cell r="I167" t="str">
            <v>かながわけんりつ よこはまひらぬま こうとうがっこう</v>
          </cell>
        </row>
        <row r="168">
          <cell r="A168">
            <v>30017</v>
          </cell>
          <cell r="B168" t="str">
            <v>神奈川県</v>
          </cell>
          <cell r="C168" t="str">
            <v>高校生</v>
          </cell>
          <cell r="D168" t="str">
            <v>神奈川県立横浜緑ケ丘高等学校</v>
          </cell>
          <cell r="E168" t="str">
            <v>231-0832</v>
          </cell>
          <cell r="F168" t="str">
            <v>横浜市中区本牧緑ケ丘 37</v>
          </cell>
          <cell r="G168" t="str">
            <v>045-621-8641</v>
          </cell>
          <cell r="H168" t="str">
            <v>045-624-0765</v>
          </cell>
          <cell r="I168" t="str">
            <v>かながわけんりつ よこはまみどりがおか こうとうがっこう</v>
          </cell>
        </row>
        <row r="169">
          <cell r="A169">
            <v>30018</v>
          </cell>
          <cell r="B169" t="str">
            <v>神奈川県</v>
          </cell>
          <cell r="C169" t="str">
            <v>高校生</v>
          </cell>
          <cell r="D169" t="str">
            <v>神奈川県立横浜立野高等学校</v>
          </cell>
          <cell r="E169" t="str">
            <v>231-0825</v>
          </cell>
          <cell r="F169" t="str">
            <v>横浜市中区本牧間門 40-1</v>
          </cell>
          <cell r="G169" t="str">
            <v>045-621-0261</v>
          </cell>
          <cell r="H169" t="str">
            <v>045-624-3756</v>
          </cell>
          <cell r="I169" t="str">
            <v>かながわけんりつ よこはまたての こうとうがっこう</v>
          </cell>
        </row>
        <row r="170">
          <cell r="A170">
            <v>30019</v>
          </cell>
          <cell r="B170" t="str">
            <v>横浜市</v>
          </cell>
          <cell r="C170" t="str">
            <v>高校生</v>
          </cell>
          <cell r="D170" t="str">
            <v>横浜市立みなと総合高等学校</v>
          </cell>
          <cell r="E170" t="str">
            <v>231-0023</v>
          </cell>
          <cell r="F170" t="str">
            <v>横浜市中区山下町 231</v>
          </cell>
          <cell r="G170" t="str">
            <v>045-662-3710</v>
          </cell>
          <cell r="H170" t="str">
            <v>045-663-2495</v>
          </cell>
          <cell r="I170" t="str">
            <v>よこはましりつ みなとそうごう こうとうがっこう</v>
          </cell>
        </row>
        <row r="171">
          <cell r="A171">
            <v>30020</v>
          </cell>
          <cell r="B171" t="str">
            <v>私学</v>
          </cell>
          <cell r="C171" t="str">
            <v>高校生</v>
          </cell>
          <cell r="D171" t="str">
            <v>聖光学院中学・高等学校</v>
          </cell>
          <cell r="E171" t="str">
            <v>231-8681</v>
          </cell>
          <cell r="F171" t="str">
            <v>横浜市中区滝之上 100</v>
          </cell>
          <cell r="G171" t="str">
            <v>045-621-2051</v>
          </cell>
          <cell r="H171" t="str">
            <v>045-621-2005</v>
          </cell>
          <cell r="I171" t="str">
            <v>せいこうがくいん ちゅうがく・こうとうがっこう</v>
          </cell>
        </row>
        <row r="172">
          <cell r="A172">
            <v>30021</v>
          </cell>
          <cell r="B172" t="str">
            <v>私学</v>
          </cell>
          <cell r="C172" t="str">
            <v>高校生</v>
          </cell>
          <cell r="D172" t="str">
            <v>横浜女学院中学校高等学校</v>
          </cell>
          <cell r="E172" t="str">
            <v>231-0862</v>
          </cell>
          <cell r="F172" t="str">
            <v>横浜市中区山手町 203</v>
          </cell>
          <cell r="G172" t="str">
            <v>045-641-3284</v>
          </cell>
          <cell r="H172" t="str">
            <v>045-651-7688</v>
          </cell>
          <cell r="I172" t="str">
            <v>よこはまじがくいん ちゅうがっこう こうとうがっこう</v>
          </cell>
        </row>
        <row r="173">
          <cell r="A173">
            <v>30022</v>
          </cell>
          <cell r="B173" t="str">
            <v>私学</v>
          </cell>
          <cell r="C173" t="str">
            <v>高校生</v>
          </cell>
          <cell r="D173" t="str">
            <v>関東学院中学校高等学校</v>
          </cell>
          <cell r="E173" t="str">
            <v>232-0002</v>
          </cell>
          <cell r="F173" t="str">
            <v>横浜市南区三春台 4</v>
          </cell>
          <cell r="G173" t="str">
            <v>045-231-1001</v>
          </cell>
          <cell r="H173" t="str">
            <v>045-231-6628</v>
          </cell>
          <cell r="I173" t="str">
            <v>かんとうがくいんちゅうがくこうとうがっこう</v>
          </cell>
        </row>
        <row r="174">
          <cell r="A174">
            <v>30023</v>
          </cell>
          <cell r="B174" t="str">
            <v>神奈川県</v>
          </cell>
          <cell r="C174" t="str">
            <v>高校生</v>
          </cell>
          <cell r="D174" t="str">
            <v>神奈川県立横浜清陵高等学校</v>
          </cell>
          <cell r="E174" t="str">
            <v>232-0007</v>
          </cell>
          <cell r="F174" t="str">
            <v>横浜市南区清水ケ丘 41</v>
          </cell>
          <cell r="G174" t="str">
            <v>045-242-1926</v>
          </cell>
          <cell r="H174" t="str">
            <v>045-253-6393</v>
          </cell>
          <cell r="I174" t="str">
            <v>かながわけんりつ よこはませいりょう こうとうがっこう</v>
          </cell>
        </row>
        <row r="175">
          <cell r="A175">
            <v>30024</v>
          </cell>
          <cell r="B175" t="str">
            <v>横浜市</v>
          </cell>
          <cell r="C175" t="str">
            <v>高校生</v>
          </cell>
          <cell r="D175" t="str">
            <v>横浜市立横浜商業高等学校</v>
          </cell>
          <cell r="E175" t="str">
            <v>232-0006</v>
          </cell>
          <cell r="F175" t="str">
            <v>横浜市南区南太田 2-30-1</v>
          </cell>
          <cell r="G175" t="str">
            <v>045-713-2323</v>
          </cell>
          <cell r="H175" t="str">
            <v>045-713-3969</v>
          </cell>
          <cell r="I175" t="str">
            <v>よこはましりつ よこはましょうぎょう こうとうがっこう</v>
          </cell>
        </row>
        <row r="176">
          <cell r="A176">
            <v>30025</v>
          </cell>
          <cell r="B176" t="str">
            <v>神奈川県</v>
          </cell>
          <cell r="C176" t="str">
            <v>高校生</v>
          </cell>
          <cell r="D176" t="str">
            <v>神奈川県立光陵高等学校</v>
          </cell>
          <cell r="E176" t="str">
            <v>240-0026</v>
          </cell>
          <cell r="F176" t="str">
            <v>横浜市保土ケ谷区権太坂 1-7-1</v>
          </cell>
          <cell r="G176" t="str">
            <v>045-712-5577</v>
          </cell>
          <cell r="H176" t="str">
            <v>045-742-9717</v>
          </cell>
          <cell r="I176" t="str">
            <v>かながわけんりつ こうりょう こうとうがっこう</v>
          </cell>
        </row>
        <row r="177">
          <cell r="A177">
            <v>30026</v>
          </cell>
          <cell r="B177" t="str">
            <v>神奈川県</v>
          </cell>
          <cell r="C177" t="str">
            <v>高校生</v>
          </cell>
          <cell r="D177" t="str">
            <v>神奈川県立保土ケ谷高等学校</v>
          </cell>
          <cell r="E177" t="str">
            <v>240-0045</v>
          </cell>
          <cell r="F177" t="str">
            <v>横浜市保土ケ谷区川島町 1557</v>
          </cell>
          <cell r="G177" t="str">
            <v>045-371-7781</v>
          </cell>
          <cell r="H177" t="str">
            <v>045-371-4560</v>
          </cell>
          <cell r="I177" t="str">
            <v>かながわけんりつ ほどがや こうとうがっこう</v>
          </cell>
        </row>
        <row r="178">
          <cell r="A178">
            <v>30027</v>
          </cell>
          <cell r="B178" t="str">
            <v>横浜市</v>
          </cell>
          <cell r="C178" t="str">
            <v>高校生</v>
          </cell>
          <cell r="D178" t="str">
            <v>横浜市立桜丘高等学校</v>
          </cell>
          <cell r="E178" t="str">
            <v>240-0011</v>
          </cell>
          <cell r="F178" t="str">
            <v>横浜市保土ケ谷区桜ケ丘 2-15-1</v>
          </cell>
          <cell r="G178" t="str">
            <v>045-331-5021</v>
          </cell>
          <cell r="H178" t="str">
            <v>045-332-6039</v>
          </cell>
          <cell r="I178" t="str">
            <v>よこはましりつ さくらがおか こうとうがっこう</v>
          </cell>
        </row>
        <row r="179">
          <cell r="A179">
            <v>30028</v>
          </cell>
          <cell r="B179" t="str">
            <v>私学</v>
          </cell>
          <cell r="C179" t="str">
            <v>高校生</v>
          </cell>
          <cell r="D179" t="str">
            <v>横浜清風高等学校</v>
          </cell>
          <cell r="E179" t="str">
            <v>240-0023</v>
          </cell>
          <cell r="F179" t="str">
            <v>横浜市保土ケ谷区岩井町 447</v>
          </cell>
          <cell r="G179" t="str">
            <v>045-731-4361</v>
          </cell>
          <cell r="H179" t="str">
            <v>045-716-0202</v>
          </cell>
          <cell r="I179" t="str">
            <v>よこはませいふう こうとうがっこう</v>
          </cell>
        </row>
        <row r="180">
          <cell r="A180">
            <v>30029</v>
          </cell>
          <cell r="B180" t="str">
            <v>神奈川県</v>
          </cell>
          <cell r="C180" t="str">
            <v>高校生</v>
          </cell>
          <cell r="D180" t="str">
            <v>神奈川県立旭高等学校</v>
          </cell>
          <cell r="E180" t="str">
            <v>241-0806</v>
          </cell>
          <cell r="F180" t="str">
            <v>横浜市旭区下川井町 2247</v>
          </cell>
          <cell r="G180" t="str">
            <v>045-953-3301</v>
          </cell>
          <cell r="H180" t="str">
            <v>045-951-3117</v>
          </cell>
          <cell r="I180" t="str">
            <v>かながわけんりつ あさひ こうとうがっこう</v>
          </cell>
        </row>
        <row r="181">
          <cell r="A181">
            <v>30030</v>
          </cell>
          <cell r="B181" t="str">
            <v>神奈川県</v>
          </cell>
          <cell r="C181" t="str">
            <v>高校生</v>
          </cell>
          <cell r="D181" t="str">
            <v>神奈川県立希望ケ丘高等学校</v>
          </cell>
          <cell r="E181" t="str">
            <v>241-0824</v>
          </cell>
          <cell r="F181" t="str">
            <v>横浜市旭区南希望が丘 79-1</v>
          </cell>
          <cell r="G181" t="str">
            <v>045-391-0061</v>
          </cell>
          <cell r="H181" t="str">
            <v>045-361-9789</v>
          </cell>
          <cell r="I181" t="str">
            <v>かながわけんりつ きぼうがおか こうとうがっこう</v>
          </cell>
        </row>
        <row r="182">
          <cell r="A182">
            <v>30031</v>
          </cell>
          <cell r="B182" t="str">
            <v>神奈川県</v>
          </cell>
          <cell r="C182" t="str">
            <v>高校生</v>
          </cell>
          <cell r="D182" t="str">
            <v>神奈川県立横浜旭陵高等学校</v>
          </cell>
          <cell r="E182" t="str">
            <v>241-0001</v>
          </cell>
          <cell r="F182" t="str">
            <v>横浜市旭区上白根町 1161-7</v>
          </cell>
          <cell r="G182" t="str">
            <v>045-953-1004</v>
          </cell>
          <cell r="H182" t="str">
            <v>045-951-3151</v>
          </cell>
          <cell r="I182" t="str">
            <v>かながわけんりつ よこはまきょくりょう こうとうがっこう</v>
          </cell>
        </row>
        <row r="183">
          <cell r="A183">
            <v>30032</v>
          </cell>
          <cell r="B183" t="str">
            <v>神奈川県</v>
          </cell>
          <cell r="C183" t="str">
            <v>高校生</v>
          </cell>
          <cell r="D183" t="str">
            <v>神奈川県立二俣川看護福祉高等学校</v>
          </cell>
          <cell r="E183" t="str">
            <v>241-0815</v>
          </cell>
          <cell r="F183" t="str">
            <v>横浜市旭区中尾 1-5-1</v>
          </cell>
          <cell r="G183" t="str">
            <v>045-391-9143</v>
          </cell>
          <cell r="H183" t="str">
            <v>045-361-9777</v>
          </cell>
          <cell r="I183" t="str">
            <v>かながわけんりつ ふたまたがわかんごふくし こうとうがっこう</v>
          </cell>
        </row>
        <row r="184">
          <cell r="A184">
            <v>30033</v>
          </cell>
          <cell r="B184" t="str">
            <v>私学</v>
          </cell>
          <cell r="C184" t="str">
            <v>高校生</v>
          </cell>
          <cell r="D184" t="str">
            <v>横浜商科大学高等学校</v>
          </cell>
          <cell r="E184" t="str">
            <v>241-0005</v>
          </cell>
          <cell r="F184" t="str">
            <v>横浜市旭区白根 7-1-1</v>
          </cell>
          <cell r="G184" t="str">
            <v>045-951-2246</v>
          </cell>
          <cell r="H184" t="str">
            <v>045-955-3664</v>
          </cell>
          <cell r="I184" t="str">
            <v>よこはましょうかだいがく こうとうがっこう</v>
          </cell>
        </row>
        <row r="185">
          <cell r="A185">
            <v>30034</v>
          </cell>
          <cell r="B185" t="str">
            <v>私学</v>
          </cell>
          <cell r="C185" t="str">
            <v>高校生</v>
          </cell>
          <cell r="D185" t="str">
            <v>横浜富士見丘学園中学校・高等学校</v>
          </cell>
          <cell r="E185" t="str">
            <v>241-0814</v>
          </cell>
          <cell r="F185" t="str">
            <v>横浜市旭区中沢 1-24-1</v>
          </cell>
          <cell r="G185" t="str">
            <v>045-367-4380</v>
          </cell>
          <cell r="H185" t="str">
            <v>045-367-4381</v>
          </cell>
          <cell r="I185" t="str">
            <v>よこはまふじみがおかがくえん ちゅうがっこう・こうとうがっこう</v>
          </cell>
        </row>
        <row r="186">
          <cell r="A186">
            <v>30035</v>
          </cell>
          <cell r="B186" t="str">
            <v>神奈川県</v>
          </cell>
          <cell r="C186" t="str">
            <v>高校生</v>
          </cell>
          <cell r="D186" t="str">
            <v>神奈川県立松陽高等学校</v>
          </cell>
          <cell r="E186" t="str">
            <v>245-0016</v>
          </cell>
          <cell r="F186" t="str">
            <v>横浜市泉区和泉町 7713</v>
          </cell>
          <cell r="G186" t="str">
            <v>045-803-3036</v>
          </cell>
          <cell r="H186" t="str">
            <v>045-802-9935</v>
          </cell>
          <cell r="I186" t="str">
            <v>かながわけんりつ しょうよう こうとうがっこう</v>
          </cell>
        </row>
        <row r="187">
          <cell r="A187">
            <v>30036</v>
          </cell>
          <cell r="B187" t="str">
            <v>神奈川県</v>
          </cell>
          <cell r="C187" t="str">
            <v>高校生</v>
          </cell>
          <cell r="D187" t="str">
            <v>神奈川県立横浜緑園高等学校</v>
          </cell>
          <cell r="E187" t="str">
            <v>245-0003</v>
          </cell>
          <cell r="F187" t="str">
            <v>横浜市泉区岡津町 2667</v>
          </cell>
          <cell r="G187" t="str">
            <v>045-812-3371</v>
          </cell>
          <cell r="H187" t="str">
            <v>045-813-1431</v>
          </cell>
          <cell r="I187" t="str">
            <v>かながわけんりつ よこはまりょくえん こうとうがっこう</v>
          </cell>
        </row>
        <row r="188">
          <cell r="A188">
            <v>30038</v>
          </cell>
          <cell r="B188" t="str">
            <v>神奈川県</v>
          </cell>
          <cell r="C188" t="str">
            <v>高校生</v>
          </cell>
          <cell r="D188" t="str">
            <v>神奈川県立横浜瀬谷高等学校</v>
          </cell>
          <cell r="E188" t="str">
            <v>246-0011</v>
          </cell>
          <cell r="F188" t="str">
            <v>横浜市瀬谷区東野台 29-1</v>
          </cell>
          <cell r="G188" t="str">
            <v>045-301-6747</v>
          </cell>
          <cell r="H188" t="str">
            <v>045-304-2955</v>
          </cell>
          <cell r="I188" t="str">
            <v>かながわけんりつ よこはませや こうとうがっこう</v>
          </cell>
        </row>
        <row r="189">
          <cell r="A189">
            <v>30039</v>
          </cell>
          <cell r="B189" t="str">
            <v>私学</v>
          </cell>
          <cell r="C189" t="str">
            <v>高校生</v>
          </cell>
          <cell r="D189" t="str">
            <v>横浜隼人高等学校</v>
          </cell>
          <cell r="E189" t="str">
            <v>246-0026</v>
          </cell>
          <cell r="F189" t="str">
            <v>横浜市瀬谷区阿久和南 1-3-1</v>
          </cell>
          <cell r="G189" t="str">
            <v>045-364-5104</v>
          </cell>
          <cell r="H189" t="str">
            <v>045-366-5424</v>
          </cell>
          <cell r="I189" t="str">
            <v>よこはまはやと こうとうがっこう</v>
          </cell>
        </row>
        <row r="190">
          <cell r="A190">
            <v>30040</v>
          </cell>
          <cell r="B190" t="str">
            <v>神奈川県</v>
          </cell>
          <cell r="C190" t="str">
            <v>高校生</v>
          </cell>
          <cell r="D190" t="str">
            <v>神奈川県立横浜南陵高等学校</v>
          </cell>
          <cell r="E190" t="str">
            <v>234-0053</v>
          </cell>
          <cell r="F190" t="str">
            <v>横浜市港南区日野中央 2-26-1</v>
          </cell>
          <cell r="G190" t="str">
            <v>045-842-3764</v>
          </cell>
          <cell r="H190" t="str">
            <v>045-846-6856</v>
          </cell>
          <cell r="I190" t="str">
            <v>かながわけんりつ よこはまなんりょう こうとうがっこう</v>
          </cell>
        </row>
        <row r="191">
          <cell r="A191">
            <v>30041</v>
          </cell>
          <cell r="B191" t="str">
            <v>神奈川県</v>
          </cell>
          <cell r="C191" t="str">
            <v>高校生</v>
          </cell>
          <cell r="D191" t="str">
            <v>神奈川県立横浜明朋高等学校</v>
          </cell>
          <cell r="E191" t="str">
            <v>234-0054</v>
          </cell>
          <cell r="F191" t="str">
            <v>横浜市港南区港南台 9-18-1</v>
          </cell>
          <cell r="G191" t="str">
            <v>045-836-1680</v>
          </cell>
          <cell r="H191" t="str">
            <v>045-835-1248</v>
          </cell>
          <cell r="I191" t="str">
            <v>かながわけんりつ よこはまめいほう こうとうがっこう</v>
          </cell>
        </row>
        <row r="192">
          <cell r="A192">
            <v>30042</v>
          </cell>
          <cell r="B192" t="str">
            <v>横浜市</v>
          </cell>
          <cell r="C192" t="str">
            <v>高校生</v>
          </cell>
          <cell r="D192" t="str">
            <v>横浜市立南高等学校</v>
          </cell>
          <cell r="E192" t="str">
            <v>233-0011</v>
          </cell>
          <cell r="F192" t="str">
            <v>横浜市港南区東永谷 2-1-1</v>
          </cell>
          <cell r="G192" t="str">
            <v>045-822-1910</v>
          </cell>
          <cell r="H192" t="str">
            <v>045-826-0818</v>
          </cell>
          <cell r="I192" t="str">
            <v>よこはましりつ みなみ こうとうがっこう</v>
          </cell>
        </row>
        <row r="193">
          <cell r="A193">
            <v>30043</v>
          </cell>
          <cell r="B193" t="str">
            <v>神奈川県</v>
          </cell>
          <cell r="C193" t="str">
            <v>高校生</v>
          </cell>
          <cell r="D193" t="str">
            <v>神奈川県立横浜氷取沢高等学校</v>
          </cell>
          <cell r="E193" t="str">
            <v>235-0043</v>
          </cell>
          <cell r="F193" t="str">
            <v>横浜市磯子区氷取沢町 938-2</v>
          </cell>
          <cell r="G193" t="str">
            <v>045-772-0606</v>
          </cell>
          <cell r="H193" t="str">
            <v>045-776-2468</v>
          </cell>
          <cell r="I193" t="str">
            <v>かながわけんりつ よこはまひとりざわ こうとうがっこう</v>
          </cell>
        </row>
        <row r="194">
          <cell r="A194">
            <v>30044</v>
          </cell>
          <cell r="B194" t="str">
            <v>私学</v>
          </cell>
          <cell r="C194" t="str">
            <v>高校生</v>
          </cell>
          <cell r="D194" t="str">
            <v>横浜学園中・高等学校</v>
          </cell>
          <cell r="E194" t="str">
            <v>235-0021</v>
          </cell>
          <cell r="F194" t="str">
            <v>横浜市磯子区岡村 2-4-1</v>
          </cell>
          <cell r="G194" t="str">
            <v>045-751-6941</v>
          </cell>
          <cell r="H194" t="str">
            <v>045-761-7956</v>
          </cell>
          <cell r="I194" t="str">
            <v>よこはまがくえん ちゅう・こうとうがっこう</v>
          </cell>
        </row>
        <row r="195">
          <cell r="A195">
            <v>30045</v>
          </cell>
          <cell r="B195" t="str">
            <v>神奈川県</v>
          </cell>
          <cell r="C195" t="str">
            <v>高校生</v>
          </cell>
          <cell r="D195" t="str">
            <v>神奈川県立金沢総合高等学校</v>
          </cell>
          <cell r="E195" t="str">
            <v>236-0051</v>
          </cell>
          <cell r="F195" t="str">
            <v>横浜市金沢区富岡東 6-34-1</v>
          </cell>
          <cell r="G195" t="str">
            <v>045-773-6771</v>
          </cell>
          <cell r="H195" t="str">
            <v>045-776-2406</v>
          </cell>
          <cell r="I195" t="str">
            <v>かながわけんりつ かなざわそうごう こうとうがっこう</v>
          </cell>
        </row>
        <row r="196">
          <cell r="A196">
            <v>30046</v>
          </cell>
          <cell r="B196" t="str">
            <v>横浜市</v>
          </cell>
          <cell r="C196" t="str">
            <v>高校生</v>
          </cell>
          <cell r="D196" t="str">
            <v>横浜市立金沢高等学校</v>
          </cell>
          <cell r="E196" t="str">
            <v>236-0027</v>
          </cell>
          <cell r="F196" t="str">
            <v>横浜市金沢区瀬戸 22-1</v>
          </cell>
          <cell r="G196" t="str">
            <v>045-781-5761</v>
          </cell>
          <cell r="H196" t="str">
            <v>045-788-5150</v>
          </cell>
          <cell r="I196" t="str">
            <v>よこはましりつ かなざわ こうとうがっこう</v>
          </cell>
        </row>
        <row r="197">
          <cell r="A197">
            <v>30047</v>
          </cell>
          <cell r="B197" t="str">
            <v>私学</v>
          </cell>
          <cell r="C197" t="str">
            <v>高校生</v>
          </cell>
          <cell r="D197" t="str">
            <v>横浜高等学校</v>
          </cell>
          <cell r="E197" t="str">
            <v>236-0053</v>
          </cell>
          <cell r="F197" t="str">
            <v>横浜市金沢区能見台通 46-1</v>
          </cell>
          <cell r="G197" t="str">
            <v>045-781-3396</v>
          </cell>
          <cell r="H197" t="str">
            <v>045-785-1541</v>
          </cell>
          <cell r="I197" t="str">
            <v>よこはま こうとうがこう</v>
          </cell>
        </row>
        <row r="198">
          <cell r="A198">
            <v>30048</v>
          </cell>
          <cell r="B198" t="str">
            <v>私学</v>
          </cell>
          <cell r="C198" t="str">
            <v>高校生</v>
          </cell>
          <cell r="D198" t="str">
            <v>横浜創学館高等学校</v>
          </cell>
          <cell r="E198" t="str">
            <v>236-0037</v>
          </cell>
          <cell r="F198" t="str">
            <v>横浜市金沢区六浦東 1-43-1</v>
          </cell>
          <cell r="G198" t="str">
            <v>045-781-0631</v>
          </cell>
          <cell r="H198" t="str">
            <v>045-781-3239</v>
          </cell>
          <cell r="I198" t="str">
            <v>よこはまそうがくかん こうとうがっこう</v>
          </cell>
        </row>
        <row r="199">
          <cell r="A199">
            <v>30049</v>
          </cell>
          <cell r="B199" t="str">
            <v>私学</v>
          </cell>
          <cell r="C199" t="str">
            <v>高校生</v>
          </cell>
          <cell r="D199" t="str">
            <v>関東学院六浦高等学校</v>
          </cell>
          <cell r="E199" t="str">
            <v>236-8504</v>
          </cell>
          <cell r="F199" t="str">
            <v>横浜市金沢区六浦東 1-50-1</v>
          </cell>
          <cell r="G199" t="str">
            <v>045-781-2525</v>
          </cell>
          <cell r="H199" t="str">
            <v>045-781-2527</v>
          </cell>
          <cell r="I199" t="str">
            <v>かんとうがくいんむつうら こうとうがっこう</v>
          </cell>
        </row>
        <row r="200">
          <cell r="A200">
            <v>30050</v>
          </cell>
          <cell r="B200" t="str">
            <v>神奈川県</v>
          </cell>
          <cell r="C200" t="str">
            <v>高校生</v>
          </cell>
          <cell r="D200" t="str">
            <v>神奈川県立舞岡高等学校</v>
          </cell>
          <cell r="E200" t="str">
            <v>244-0814</v>
          </cell>
          <cell r="F200" t="str">
            <v>横浜市戸塚区南舞岡 3-36-1</v>
          </cell>
          <cell r="G200" t="str">
            <v>045-823-8761</v>
          </cell>
          <cell r="H200" t="str">
            <v>045-825-3573</v>
          </cell>
          <cell r="I200" t="str">
            <v>かながわけんりつ まいおか こうとうがっこう</v>
          </cell>
        </row>
        <row r="201">
          <cell r="A201">
            <v>30051</v>
          </cell>
          <cell r="B201" t="str">
            <v>神奈川県</v>
          </cell>
          <cell r="C201" t="str">
            <v>高校生</v>
          </cell>
          <cell r="D201" t="str">
            <v>神奈川県立上矢部高等学校</v>
          </cell>
          <cell r="E201" t="str">
            <v>245-0053</v>
          </cell>
          <cell r="F201" t="str">
            <v>横浜市戸塚区上矢部町 3230</v>
          </cell>
          <cell r="G201" t="str">
            <v>045-861-3500</v>
          </cell>
          <cell r="H201" t="str">
            <v>045-862-6347</v>
          </cell>
          <cell r="I201" t="str">
            <v>かながわけんりつ かみやべ こうとうがっこう</v>
          </cell>
        </row>
        <row r="202">
          <cell r="A202">
            <v>30052</v>
          </cell>
          <cell r="B202" t="str">
            <v>神奈川県</v>
          </cell>
          <cell r="C202" t="str">
            <v>高校生</v>
          </cell>
          <cell r="D202" t="str">
            <v>神奈川県立横浜桜陽高等学校</v>
          </cell>
          <cell r="E202" t="str">
            <v>245-0062</v>
          </cell>
          <cell r="F202" t="str">
            <v>横浜市戸塚区汲沢町 973</v>
          </cell>
          <cell r="G202" t="str">
            <v>045-862-9461</v>
          </cell>
          <cell r="H202" t="str">
            <v>045-862-6364</v>
          </cell>
          <cell r="I202" t="str">
            <v>かながわけんりつ よこはまおうよう こうとうがっこう</v>
          </cell>
        </row>
        <row r="203">
          <cell r="A203">
            <v>30053</v>
          </cell>
          <cell r="B203" t="str">
            <v>横浜市</v>
          </cell>
          <cell r="C203" t="str">
            <v>高校生</v>
          </cell>
          <cell r="D203" t="str">
            <v>横浜市立戸塚高等学校</v>
          </cell>
          <cell r="E203" t="str">
            <v>245-8588</v>
          </cell>
          <cell r="F203" t="str">
            <v>横浜市戸塚区汲沢 2-27-1</v>
          </cell>
          <cell r="G203" t="str">
            <v>045-871-0301</v>
          </cell>
          <cell r="H203" t="str">
            <v>045-871-0086</v>
          </cell>
          <cell r="I203" t="str">
            <v>よこはましりつ とつか こうとうがっこう</v>
          </cell>
        </row>
        <row r="204">
          <cell r="A204">
            <v>30054</v>
          </cell>
          <cell r="B204" t="str">
            <v>私学</v>
          </cell>
          <cell r="C204" t="str">
            <v>高校生</v>
          </cell>
          <cell r="D204" t="str">
            <v>公文国際学園中・高等部</v>
          </cell>
          <cell r="E204" t="str">
            <v>244-0004</v>
          </cell>
          <cell r="F204" t="str">
            <v>横浜市戸塚区小雀町 777</v>
          </cell>
          <cell r="G204" t="str">
            <v>045-858-1551</v>
          </cell>
          <cell r="H204" t="str">
            <v>045-853-8221</v>
          </cell>
          <cell r="I204" t="str">
            <v>くもんこくさいがくえん ちゅう・こうとうぶ</v>
          </cell>
        </row>
        <row r="205">
          <cell r="A205">
            <v>30055</v>
          </cell>
          <cell r="B205" t="str">
            <v>神奈川県</v>
          </cell>
          <cell r="C205" t="str">
            <v>高校生</v>
          </cell>
          <cell r="D205" t="str">
            <v>神奈川県立金井高等学校</v>
          </cell>
          <cell r="E205" t="str">
            <v>244-0845</v>
          </cell>
          <cell r="F205" t="str">
            <v>横浜市栄区金井町 100</v>
          </cell>
          <cell r="G205" t="str">
            <v>045-852-4724</v>
          </cell>
          <cell r="H205" t="str">
            <v>045-852-7748</v>
          </cell>
          <cell r="I205" t="str">
            <v>かながわけんりつ かない こうとうがっこう</v>
          </cell>
        </row>
        <row r="206">
          <cell r="A206">
            <v>30056</v>
          </cell>
          <cell r="B206" t="str">
            <v>神奈川県</v>
          </cell>
          <cell r="C206" t="str">
            <v>高校生</v>
          </cell>
          <cell r="D206" t="str">
            <v>神奈川県立柏陽高等学校</v>
          </cell>
          <cell r="E206" t="str">
            <v>247-0004</v>
          </cell>
          <cell r="F206" t="str">
            <v>横浜市栄区柏陽 1-1</v>
          </cell>
          <cell r="G206" t="str">
            <v>045-892-2105</v>
          </cell>
          <cell r="H206" t="str">
            <v>045-895-0856</v>
          </cell>
          <cell r="I206" t="str">
            <v>かながわけんりつ はくよう こうとうがっこう</v>
          </cell>
        </row>
        <row r="207">
          <cell r="A207">
            <v>30057</v>
          </cell>
          <cell r="B207" t="str">
            <v>神奈川県</v>
          </cell>
          <cell r="C207" t="str">
            <v>高校生</v>
          </cell>
          <cell r="D207" t="str">
            <v>神奈川県立横浜栄高等学校</v>
          </cell>
          <cell r="E207" t="str">
            <v>247-0013</v>
          </cell>
          <cell r="F207" t="str">
            <v>横浜市栄区上郷町 555</v>
          </cell>
          <cell r="G207" t="str">
            <v>045-593-8674</v>
          </cell>
          <cell r="H207" t="str">
            <v>045-895-0587</v>
          </cell>
          <cell r="I207" t="str">
            <v>かながわけんりつ よこはまさかえ こうとうがっこう</v>
          </cell>
        </row>
        <row r="208">
          <cell r="A208">
            <v>30058</v>
          </cell>
          <cell r="B208" t="str">
            <v>私学</v>
          </cell>
          <cell r="C208" t="str">
            <v>高校生</v>
          </cell>
          <cell r="D208" t="str">
            <v>山手学院高等学校</v>
          </cell>
          <cell r="E208" t="str">
            <v>247-0013</v>
          </cell>
          <cell r="F208" t="str">
            <v>横浜市栄区上郷町 460</v>
          </cell>
          <cell r="G208" t="str">
            <v>045-891-2111</v>
          </cell>
          <cell r="H208" t="str">
            <v>045-890-4032</v>
          </cell>
          <cell r="I208" t="str">
            <v>やまてがくいん こうとうがっこう</v>
          </cell>
        </row>
        <row r="209">
          <cell r="A209">
            <v>30059</v>
          </cell>
          <cell r="B209" t="str">
            <v>私学</v>
          </cell>
          <cell r="C209" t="str">
            <v>高校生</v>
          </cell>
          <cell r="D209" t="str">
            <v>清心女子高等学校</v>
          </cell>
          <cell r="E209" t="str">
            <v>222-0024</v>
          </cell>
          <cell r="F209" t="str">
            <v>横浜市港北区篠原台町36-37</v>
          </cell>
          <cell r="G209" t="str">
            <v>045-421-8864</v>
          </cell>
          <cell r="H209" t="str">
            <v>045-423-8182</v>
          </cell>
          <cell r="I209" t="str">
            <v>せいしんじょし こうとうがっこう</v>
          </cell>
        </row>
        <row r="210">
          <cell r="A210">
            <v>30060</v>
          </cell>
          <cell r="B210" t="str">
            <v>神奈川県</v>
          </cell>
          <cell r="C210" t="str">
            <v>高校生</v>
          </cell>
          <cell r="D210" t="str">
            <v>神奈川県立港北高等学校</v>
          </cell>
          <cell r="E210" t="str">
            <v>222-0037</v>
          </cell>
          <cell r="F210" t="str">
            <v>横浜市港北区大倉山 7-35-1</v>
          </cell>
          <cell r="G210" t="str">
            <v>045-541-6251</v>
          </cell>
          <cell r="H210" t="str">
            <v>045-545-7871</v>
          </cell>
          <cell r="I210" t="str">
            <v>かながわけんりつ こうほく こうとうがっこう</v>
          </cell>
        </row>
        <row r="211">
          <cell r="A211">
            <v>30061</v>
          </cell>
          <cell r="B211" t="str">
            <v>神奈川県</v>
          </cell>
          <cell r="C211" t="str">
            <v>高校生</v>
          </cell>
          <cell r="D211" t="str">
            <v>神奈川県立新羽高等学校</v>
          </cell>
          <cell r="E211" t="str">
            <v>223-0057</v>
          </cell>
          <cell r="F211" t="str">
            <v>横浜市港北区新羽町 1348</v>
          </cell>
          <cell r="G211" t="str">
            <v>045-543-8631</v>
          </cell>
          <cell r="H211" t="str">
            <v>045-545-7794</v>
          </cell>
          <cell r="I211" t="str">
            <v>かながわけんりつ にっぱ こうとうがっこう</v>
          </cell>
        </row>
        <row r="212">
          <cell r="A212">
            <v>30062</v>
          </cell>
          <cell r="B212" t="str">
            <v>神奈川県</v>
          </cell>
          <cell r="C212" t="str">
            <v>高校生</v>
          </cell>
          <cell r="D212" t="str">
            <v>神奈川県立岸根高等学校</v>
          </cell>
          <cell r="E212" t="str">
            <v>222-0034</v>
          </cell>
          <cell r="F212" t="str">
            <v>横浜市港北区岸根町 370</v>
          </cell>
          <cell r="G212" t="str">
            <v>045-401-7872</v>
          </cell>
          <cell r="H212" t="str">
            <v>045-402-8406</v>
          </cell>
          <cell r="I212" t="str">
            <v>かながわけんりつ きしね こうとうがっこう</v>
          </cell>
        </row>
        <row r="213">
          <cell r="A213">
            <v>30063</v>
          </cell>
          <cell r="B213" t="str">
            <v>私学</v>
          </cell>
          <cell r="C213" t="str">
            <v>高校生</v>
          </cell>
          <cell r="D213" t="str">
            <v>英理女子学院高等学校</v>
          </cell>
          <cell r="E213" t="str">
            <v>222-0011</v>
          </cell>
          <cell r="F213" t="str">
            <v>横浜市港北区菊名 7-6-43</v>
          </cell>
          <cell r="G213" t="str">
            <v>045-431-8188</v>
          </cell>
          <cell r="H213" t="str">
            <v>045-431-8263</v>
          </cell>
          <cell r="I213" t="str">
            <v>えいりじょしがくいん こうとうがっこう</v>
          </cell>
        </row>
        <row r="214">
          <cell r="A214">
            <v>30064</v>
          </cell>
          <cell r="B214" t="str">
            <v>私学</v>
          </cell>
          <cell r="C214" t="str">
            <v>高校生</v>
          </cell>
          <cell r="D214" t="str">
            <v>武相高等学校</v>
          </cell>
          <cell r="E214" t="str">
            <v>222-0023</v>
          </cell>
          <cell r="F214" t="str">
            <v>横浜市港北区仲手原 2-34-1</v>
          </cell>
          <cell r="G214" t="str">
            <v>045-401-9042</v>
          </cell>
          <cell r="H214" t="str">
            <v>045-401-3746</v>
          </cell>
          <cell r="I214" t="str">
            <v>ぶそう こうとうがっこう</v>
          </cell>
        </row>
        <row r="215">
          <cell r="A215">
            <v>30065</v>
          </cell>
          <cell r="B215" t="str">
            <v>私学</v>
          </cell>
          <cell r="C215" t="str">
            <v>高校生</v>
          </cell>
          <cell r="D215" t="str">
            <v>日本大学高等学校・中学校</v>
          </cell>
          <cell r="E215" t="str">
            <v>223-8566</v>
          </cell>
          <cell r="F215" t="str">
            <v>横浜市港北区箕輪町 2-9-1</v>
          </cell>
          <cell r="G215" t="str">
            <v>045-560-2600</v>
          </cell>
          <cell r="H215" t="str">
            <v>045-560-2610</v>
          </cell>
          <cell r="I215" t="str">
            <v>にほんだいがく こうとうがっこう・ちゅうがっこう</v>
          </cell>
        </row>
        <row r="216">
          <cell r="A216">
            <v>30066</v>
          </cell>
          <cell r="B216" t="str">
            <v>私学</v>
          </cell>
          <cell r="C216" t="str">
            <v>高校生</v>
          </cell>
          <cell r="D216" t="str">
            <v>慶應義塾高等学校</v>
          </cell>
          <cell r="E216" t="str">
            <v>223-8524</v>
          </cell>
          <cell r="F216" t="str">
            <v>横浜市港北区日吉 4-1-2</v>
          </cell>
          <cell r="G216" t="str">
            <v>045-566-1381</v>
          </cell>
          <cell r="H216" t="str">
            <v>045-566-1378</v>
          </cell>
          <cell r="I216" t="str">
            <v>けいおうぎじゅく こうとうがっこう</v>
          </cell>
        </row>
        <row r="217">
          <cell r="A217">
            <v>30067</v>
          </cell>
          <cell r="B217" t="str">
            <v>神奈川県</v>
          </cell>
          <cell r="C217" t="str">
            <v>高校生</v>
          </cell>
          <cell r="D217" t="str">
            <v>神奈川県立白山高等学校</v>
          </cell>
          <cell r="E217" t="str">
            <v>226-0006</v>
          </cell>
          <cell r="F217" t="str">
            <v>横浜市緑区白山 4-71-1</v>
          </cell>
          <cell r="G217" t="str">
            <v>045-933-2231</v>
          </cell>
          <cell r="H217" t="str">
            <v>045-935-0573</v>
          </cell>
          <cell r="I217" t="str">
            <v>かながわけんりつ はくさん こうとうがっこう</v>
          </cell>
        </row>
        <row r="218">
          <cell r="A218">
            <v>30068</v>
          </cell>
          <cell r="B218" t="str">
            <v>神奈川県</v>
          </cell>
          <cell r="C218" t="str">
            <v>高校生</v>
          </cell>
          <cell r="D218" t="str">
            <v>神奈川県立霧が丘高等学校</v>
          </cell>
          <cell r="E218" t="str">
            <v>226-0016</v>
          </cell>
          <cell r="F218" t="str">
            <v>横浜市緑区霧が丘 6-16-1</v>
          </cell>
          <cell r="G218" t="str">
            <v>045-921-6911</v>
          </cell>
          <cell r="H218" t="str">
            <v>045-923-0753</v>
          </cell>
          <cell r="I218" t="str">
            <v>かながわけんりつ きりがおか こうとうがっこう</v>
          </cell>
        </row>
        <row r="219">
          <cell r="A219">
            <v>30069</v>
          </cell>
          <cell r="B219" t="str">
            <v>私学</v>
          </cell>
          <cell r="C219" t="str">
            <v>高校生</v>
          </cell>
          <cell r="D219" t="str">
            <v>横浜翠陵中学・高等学校</v>
          </cell>
          <cell r="E219" t="str">
            <v>226-0015</v>
          </cell>
          <cell r="F219" t="str">
            <v>横浜市緑区三保町 1</v>
          </cell>
          <cell r="G219" t="str">
            <v>045-921-0301</v>
          </cell>
          <cell r="H219" t="str">
            <v>045-921-1843</v>
          </cell>
          <cell r="I219" t="str">
            <v>よこはますいりょう ちゅうがく・こうとうがっこう</v>
          </cell>
        </row>
        <row r="220">
          <cell r="A220">
            <v>30070</v>
          </cell>
          <cell r="B220" t="str">
            <v>私学</v>
          </cell>
          <cell r="C220" t="str">
            <v>高校生</v>
          </cell>
          <cell r="D220" t="str">
            <v>森村学園中・高等部</v>
          </cell>
          <cell r="E220" t="str">
            <v>226-0026</v>
          </cell>
          <cell r="F220" t="str">
            <v>横浜市緑区長津田町 2695</v>
          </cell>
          <cell r="G220" t="str">
            <v>045-984-2505</v>
          </cell>
          <cell r="H220" t="str">
            <v>045-984-2565</v>
          </cell>
          <cell r="I220" t="str">
            <v>もりむらがくえん ちゅう・こうとうぶ</v>
          </cell>
        </row>
        <row r="221">
          <cell r="A221">
            <v>30071</v>
          </cell>
          <cell r="B221" t="str">
            <v>神奈川県</v>
          </cell>
          <cell r="C221" t="str">
            <v>高校生</v>
          </cell>
          <cell r="D221" t="str">
            <v>神奈川県立市ケ尾高等学校</v>
          </cell>
          <cell r="E221" t="str">
            <v>225-0024</v>
          </cell>
          <cell r="F221" t="str">
            <v>横浜市青葉区市ケ尾町 1854</v>
          </cell>
          <cell r="G221" t="str">
            <v>045-971-2041</v>
          </cell>
          <cell r="H221" t="str">
            <v>045-972-6522</v>
          </cell>
          <cell r="I221" t="str">
            <v>かながわけんりつ いちがお こうとうがっこう</v>
          </cell>
        </row>
        <row r="222">
          <cell r="A222">
            <v>30072</v>
          </cell>
          <cell r="B222" t="str">
            <v>神奈川県</v>
          </cell>
          <cell r="C222" t="str">
            <v>高校生</v>
          </cell>
          <cell r="D222" t="str">
            <v>神奈川県立元石川高等学校</v>
          </cell>
          <cell r="E222" t="str">
            <v>225-0004</v>
          </cell>
          <cell r="F222" t="str">
            <v>横浜市青葉区元石川町 4116</v>
          </cell>
          <cell r="G222" t="str">
            <v>045-902-2692</v>
          </cell>
          <cell r="H222" t="str">
            <v>045-902-8948</v>
          </cell>
          <cell r="I222" t="str">
            <v>かながわけんりつ もといしかわ こうとうがっこう</v>
          </cell>
        </row>
        <row r="223">
          <cell r="A223">
            <v>30073</v>
          </cell>
          <cell r="B223" t="str">
            <v>私学</v>
          </cell>
          <cell r="C223" t="str">
            <v>高校生</v>
          </cell>
          <cell r="D223" t="str">
            <v>桐蔭学園高等学校</v>
          </cell>
          <cell r="E223" t="str">
            <v>225-8502</v>
          </cell>
          <cell r="F223" t="str">
            <v>横浜市青葉区鉄町 1614</v>
          </cell>
          <cell r="G223" t="str">
            <v>045-971-1536</v>
          </cell>
          <cell r="H223" t="str">
            <v>045-972-5975</v>
          </cell>
          <cell r="I223" t="str">
            <v>とういんがくえん こうとうがっこう</v>
          </cell>
        </row>
        <row r="224">
          <cell r="A224">
            <v>30074</v>
          </cell>
          <cell r="B224" t="str">
            <v>私学</v>
          </cell>
          <cell r="C224" t="str">
            <v>高校生</v>
          </cell>
          <cell r="D224" t="str">
            <v>桐蔭学園中等教育学校</v>
          </cell>
          <cell r="E224" t="str">
            <v>225-8502</v>
          </cell>
          <cell r="F224" t="str">
            <v>横浜市青葉区鉄町 1614</v>
          </cell>
          <cell r="G224" t="str">
            <v>045-971-1411</v>
          </cell>
          <cell r="H224" t="str">
            <v>045-972-1501</v>
          </cell>
          <cell r="I224" t="str">
            <v>とういんがくえん ちゅうとうきょういくがっこう</v>
          </cell>
        </row>
        <row r="225">
          <cell r="A225">
            <v>30075</v>
          </cell>
          <cell r="B225" t="str">
            <v>神奈川県</v>
          </cell>
          <cell r="C225" t="str">
            <v>高校生</v>
          </cell>
          <cell r="D225" t="str">
            <v>神奈川県立新栄高等学校</v>
          </cell>
          <cell r="E225" t="str">
            <v>224-0035</v>
          </cell>
          <cell r="F225" t="str">
            <v>横浜市都筑区新栄町 1-1</v>
          </cell>
          <cell r="G225" t="str">
            <v>045-593-0307</v>
          </cell>
          <cell r="H225" t="str">
            <v>045-591-5292</v>
          </cell>
          <cell r="I225" t="str">
            <v>かながわけんりつ しんえい こうとうがっこう</v>
          </cell>
        </row>
        <row r="226">
          <cell r="A226">
            <v>30076</v>
          </cell>
          <cell r="B226" t="str">
            <v>私学</v>
          </cell>
          <cell r="C226" t="str">
            <v>高校生</v>
          </cell>
          <cell r="D226" t="str">
            <v>中央大学附属横浜中学校・高等学校</v>
          </cell>
          <cell r="E226" t="str">
            <v>224-8515</v>
          </cell>
          <cell r="F226" t="str">
            <v>横浜市都筑区牛久保東 1-14-1</v>
          </cell>
          <cell r="G226" t="str">
            <v>045-592-0801</v>
          </cell>
          <cell r="H226" t="str">
            <v>045-591-5584</v>
          </cell>
          <cell r="I226" t="str">
            <v>ちゅうおうだいがくふぞくよこはま ちゅうがっこう・こうとうがっこう</v>
          </cell>
        </row>
        <row r="227">
          <cell r="A227">
            <v>30077</v>
          </cell>
          <cell r="B227" t="str">
            <v>神奈川県</v>
          </cell>
          <cell r="C227" t="str">
            <v>高校生</v>
          </cell>
          <cell r="D227" t="str">
            <v>神奈川県立川和高等学校</v>
          </cell>
          <cell r="E227" t="str">
            <v>224-0057</v>
          </cell>
          <cell r="F227" t="str">
            <v>横浜市都筑区川和町 2226-1</v>
          </cell>
          <cell r="G227" t="str">
            <v>045-941-6919</v>
          </cell>
          <cell r="H227" t="str">
            <v>045-942-0826</v>
          </cell>
          <cell r="I227" t="str">
            <v>かながわけんりつ かわわ こうとうがっこう</v>
          </cell>
        </row>
        <row r="228">
          <cell r="A228">
            <v>30078</v>
          </cell>
          <cell r="B228" t="str">
            <v>神奈川県</v>
          </cell>
          <cell r="C228" t="str">
            <v>高校生</v>
          </cell>
          <cell r="D228" t="str">
            <v>神奈川県立荏田高等学校</v>
          </cell>
          <cell r="E228" t="str">
            <v>224-0007</v>
          </cell>
          <cell r="F228" t="str">
            <v>横浜市都筑区荏田南 3-9-1</v>
          </cell>
          <cell r="G228" t="str">
            <v>045-941-3111</v>
          </cell>
          <cell r="H228" t="str">
            <v>045-942-0814</v>
          </cell>
          <cell r="I228" t="str">
            <v>かながわけんりつ えだ こうとうがっこう</v>
          </cell>
        </row>
        <row r="229">
          <cell r="A229">
            <v>30079</v>
          </cell>
          <cell r="B229" t="str">
            <v>私学</v>
          </cell>
          <cell r="C229" t="str">
            <v>高校生</v>
          </cell>
          <cell r="D229" t="str">
            <v>サレジオ学院中学校高等学校</v>
          </cell>
          <cell r="E229" t="str">
            <v>224-0029</v>
          </cell>
          <cell r="F229" t="str">
            <v>横浜市都筑区南山田 3-43-1</v>
          </cell>
          <cell r="G229" t="str">
            <v>045-591-8222</v>
          </cell>
          <cell r="H229" t="str">
            <v>045-591-1334</v>
          </cell>
          <cell r="I229" t="str">
            <v>されじおがくいん ちゅうがっこう こうとうがっこう</v>
          </cell>
        </row>
        <row r="230">
          <cell r="A230">
            <v>30083</v>
          </cell>
          <cell r="B230" t="str">
            <v>神奈川県</v>
          </cell>
          <cell r="C230" t="str">
            <v>高校生</v>
          </cell>
          <cell r="D230" t="str">
            <v>神奈川県立荏田高等学校</v>
          </cell>
          <cell r="E230" t="str">
            <v>224-0007</v>
          </cell>
          <cell r="F230" t="str">
            <v>横浜市都筑区荏田南 3-9-1</v>
          </cell>
          <cell r="G230" t="str">
            <v>045-941-3111</v>
          </cell>
          <cell r="H230" t="str">
            <v>045-942-0814</v>
          </cell>
          <cell r="I230" t="str">
            <v>かながわけんりつ えだ こうとうがっこう</v>
          </cell>
        </row>
        <row r="231">
          <cell r="A231">
            <v>30082</v>
          </cell>
          <cell r="B231" t="str">
            <v>神奈川県</v>
          </cell>
          <cell r="C231" t="str">
            <v>高校生</v>
          </cell>
          <cell r="D231" t="str">
            <v>神奈川県立川和高等学校</v>
          </cell>
          <cell r="E231" t="str">
            <v>224-0057</v>
          </cell>
          <cell r="F231" t="str">
            <v>横浜市都筑区川和町 2226-1</v>
          </cell>
          <cell r="G231" t="str">
            <v>045-941-6920</v>
          </cell>
          <cell r="H231" t="str">
            <v>045-942-0826</v>
          </cell>
          <cell r="I231" t="str">
            <v>かながわけんりつ かわわ こうとうがっこう</v>
          </cell>
        </row>
        <row r="232">
          <cell r="A232">
            <v>30080</v>
          </cell>
          <cell r="B232" t="str">
            <v>神奈川県</v>
          </cell>
          <cell r="C232" t="str">
            <v>高校生</v>
          </cell>
          <cell r="D232" t="str">
            <v>神奈川県立新栄高等学校</v>
          </cell>
          <cell r="E232" t="str">
            <v>224-0035</v>
          </cell>
          <cell r="F232" t="str">
            <v>横浜市都筑区新栄町 1-1</v>
          </cell>
          <cell r="G232" t="str">
            <v>045-593-0307</v>
          </cell>
          <cell r="H232" t="str">
            <v>045-591-5292</v>
          </cell>
          <cell r="I232" t="str">
            <v>かながわけんりつ しんえい こうとうがっこう</v>
          </cell>
        </row>
        <row r="233">
          <cell r="A233">
            <v>30081</v>
          </cell>
          <cell r="B233" t="str">
            <v>私学</v>
          </cell>
          <cell r="C233" t="str">
            <v>高校生</v>
          </cell>
          <cell r="D233" t="str">
            <v>中央大学附属横浜中学校・高等学校</v>
          </cell>
          <cell r="E233" t="str">
            <v>224-8515</v>
          </cell>
          <cell r="F233" t="str">
            <v>横浜市都筑区牛久保東 1-14-1</v>
          </cell>
          <cell r="G233" t="str">
            <v>045-592-0801</v>
          </cell>
          <cell r="H233" t="str">
            <v>045-591-5584</v>
          </cell>
          <cell r="I233" t="str">
            <v>ちゅうおうだいがくふぞくよこはま ちゅうがっこう・こうとうがっこう</v>
          </cell>
        </row>
        <row r="234">
          <cell r="A234">
            <v>30084</v>
          </cell>
          <cell r="B234" t="str">
            <v>私学</v>
          </cell>
          <cell r="C234" t="str">
            <v>高校生</v>
          </cell>
          <cell r="D234" t="str">
            <v>桐蔭学園 中等教育学校</v>
          </cell>
          <cell r="E234" t="str">
            <v>225-8502</v>
          </cell>
          <cell r="F234" t="str">
            <v>横浜市青葉区鉄町 1614</v>
          </cell>
          <cell r="G234" t="str">
            <v>045-972-5931</v>
          </cell>
          <cell r="H234" t="str">
            <v>045-972-7857</v>
          </cell>
          <cell r="I234" t="str">
            <v>とういんがくえん ちゅうとうきょういくがっこう</v>
          </cell>
        </row>
        <row r="235">
          <cell r="A235">
            <v>30085</v>
          </cell>
          <cell r="B235" t="str">
            <v>私学</v>
          </cell>
          <cell r="C235" t="str">
            <v>高校生</v>
          </cell>
          <cell r="D235" t="str">
            <v>神奈川大学附属中・高等学校</v>
          </cell>
          <cell r="I235" t="str">
            <v>かながわだいがくふぞくちゅう・こうとうがっこう</v>
          </cell>
        </row>
      </sheetData>
      <sheetData sheetId="2">
        <row r="19">
          <cell r="Y19" t="str">
            <v>重奏</v>
          </cell>
        </row>
        <row r="20">
          <cell r="Y20">
            <v>0</v>
          </cell>
          <cell r="Z20">
            <v>0</v>
          </cell>
        </row>
        <row r="21">
          <cell r="Y21" t="str">
            <v>三</v>
          </cell>
          <cell r="Z21">
            <v>3</v>
          </cell>
        </row>
        <row r="22">
          <cell r="Y22" t="str">
            <v>四</v>
          </cell>
          <cell r="Z22">
            <v>4</v>
          </cell>
        </row>
        <row r="23">
          <cell r="Y23" t="str">
            <v>五</v>
          </cell>
          <cell r="Z23">
            <v>5</v>
          </cell>
        </row>
        <row r="24">
          <cell r="Y24" t="str">
            <v>六</v>
          </cell>
          <cell r="Z24">
            <v>6</v>
          </cell>
        </row>
        <row r="25">
          <cell r="Y25" t="str">
            <v>七</v>
          </cell>
          <cell r="Z25">
            <v>7</v>
          </cell>
        </row>
        <row r="26">
          <cell r="Y26" t="str">
            <v>八</v>
          </cell>
          <cell r="Z26">
            <v>8</v>
          </cell>
        </row>
      </sheetData>
      <sheetData sheetId="3" refreshError="1"/>
      <sheetData sheetId="4" refreshError="1"/>
      <sheetData sheetId="5"/>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116"/>
  <sheetViews>
    <sheetView tabSelected="1" zoomScale="75" zoomScaleNormal="75" zoomScaleSheetLayoutView="80" workbookViewId="0">
      <selection activeCell="BM17" sqref="BM17"/>
    </sheetView>
  </sheetViews>
  <sheetFormatPr defaultRowHeight="13.5" x14ac:dyDescent="0.15"/>
  <cols>
    <col min="1" max="60" width="2.5" customWidth="1"/>
  </cols>
  <sheetData>
    <row r="1" spans="1:42"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2"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42"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ht="15" customHeight="1" x14ac:dyDescent="0.15">
      <c r="A4" s="271" t="s">
        <v>74</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row>
    <row r="5" spans="1:42" ht="15" customHeight="1" x14ac:dyDescent="0.15">
      <c r="A5" s="271"/>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row>
    <row r="6" spans="1:42" ht="15" customHeight="1" x14ac:dyDescent="0.15">
      <c r="A6" s="272" t="s">
        <v>75</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row>
    <row r="7" spans="1:42" ht="15" customHeight="1" x14ac:dyDescent="0.15">
      <c r="A7" s="272"/>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row>
    <row r="8" spans="1:42" ht="15" customHeight="1" x14ac:dyDescent="0.15">
      <c r="A8" s="272"/>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row>
    <row r="9" spans="1:42" ht="15" customHeigh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ht="15" customHeight="1" x14ac:dyDescent="0.15">
      <c r="A10" s="6"/>
      <c r="B10" s="6"/>
      <c r="C10" s="6"/>
      <c r="D10" s="6"/>
      <c r="E10" s="6"/>
      <c r="F10" s="6"/>
      <c r="G10" s="6"/>
      <c r="H10" s="6"/>
      <c r="I10" s="6"/>
      <c r="J10" s="6"/>
      <c r="K10" s="6"/>
      <c r="L10" s="6"/>
      <c r="M10" s="6"/>
      <c r="N10" s="188" t="s">
        <v>38</v>
      </c>
      <c r="O10" s="189"/>
      <c r="P10" s="189"/>
      <c r="Q10" s="189"/>
      <c r="R10" s="189"/>
      <c r="S10" s="189"/>
      <c r="T10" s="189"/>
      <c r="U10" s="189"/>
      <c r="V10" s="189"/>
      <c r="W10" s="189"/>
      <c r="X10" s="189"/>
      <c r="Y10" s="189"/>
      <c r="Z10" s="189"/>
      <c r="AA10" s="189"/>
      <c r="AB10" s="189"/>
      <c r="AC10" s="190"/>
      <c r="AD10" s="6"/>
      <c r="AE10" s="6"/>
      <c r="AF10" s="6"/>
      <c r="AG10" s="6"/>
      <c r="AH10" s="6"/>
      <c r="AI10" s="6"/>
      <c r="AJ10" s="6"/>
      <c r="AK10" s="6"/>
      <c r="AL10" s="6"/>
      <c r="AM10" s="6"/>
      <c r="AN10" s="6"/>
      <c r="AO10" s="6"/>
      <c r="AP10" s="6"/>
    </row>
    <row r="11" spans="1:42" ht="15" customHeight="1" x14ac:dyDescent="0.15">
      <c r="A11" s="6"/>
      <c r="B11" s="6"/>
      <c r="C11" s="6"/>
      <c r="D11" s="6"/>
      <c r="E11" s="6"/>
      <c r="F11" s="6"/>
      <c r="G11" s="6"/>
      <c r="H11" s="6"/>
      <c r="I11" s="6"/>
      <c r="J11" s="6"/>
      <c r="K11" s="6"/>
      <c r="L11" s="6"/>
      <c r="M11" s="6"/>
      <c r="N11" s="191"/>
      <c r="O11" s="192"/>
      <c r="P11" s="192"/>
      <c r="Q11" s="192"/>
      <c r="R11" s="192"/>
      <c r="S11" s="192"/>
      <c r="T11" s="192"/>
      <c r="U11" s="192"/>
      <c r="V11" s="192"/>
      <c r="W11" s="192"/>
      <c r="X11" s="192"/>
      <c r="Y11" s="192"/>
      <c r="Z11" s="192"/>
      <c r="AA11" s="192"/>
      <c r="AB11" s="192"/>
      <c r="AC11" s="193"/>
      <c r="AD11" s="6"/>
      <c r="AE11" s="6"/>
      <c r="AF11" s="6"/>
      <c r="AG11" s="6"/>
      <c r="AH11" s="6"/>
      <c r="AI11" s="6"/>
      <c r="AJ11" s="6"/>
      <c r="AK11" s="6"/>
      <c r="AL11" s="6"/>
      <c r="AM11" s="6"/>
      <c r="AN11" s="6"/>
      <c r="AO11" s="6"/>
      <c r="AP11" s="6"/>
    </row>
    <row r="12" spans="1:42" ht="15" customHeight="1" x14ac:dyDescent="0.15">
      <c r="A12" s="6"/>
      <c r="B12" s="6"/>
      <c r="C12" s="6"/>
      <c r="D12" s="6"/>
      <c r="E12" s="6"/>
      <c r="F12" s="6"/>
      <c r="G12" s="6"/>
      <c r="H12" s="6"/>
      <c r="I12" s="6"/>
      <c r="J12" s="6"/>
      <c r="K12" s="6"/>
      <c r="L12" s="6"/>
      <c r="M12" s="6"/>
      <c r="N12" s="194"/>
      <c r="O12" s="195"/>
      <c r="P12" s="195"/>
      <c r="Q12" s="195"/>
      <c r="R12" s="195"/>
      <c r="S12" s="195"/>
      <c r="T12" s="195"/>
      <c r="U12" s="195"/>
      <c r="V12" s="195"/>
      <c r="W12" s="195"/>
      <c r="X12" s="195"/>
      <c r="Y12" s="195"/>
      <c r="Z12" s="195"/>
      <c r="AA12" s="195"/>
      <c r="AB12" s="195"/>
      <c r="AC12" s="196"/>
      <c r="AD12" s="6"/>
      <c r="AE12" s="6"/>
      <c r="AF12" s="6"/>
      <c r="AG12" s="6"/>
      <c r="AH12" s="6"/>
      <c r="AI12" s="6"/>
      <c r="AJ12" s="6"/>
      <c r="AK12" s="6"/>
      <c r="AL12" s="6"/>
      <c r="AM12" s="6"/>
      <c r="AN12" s="6"/>
      <c r="AO12" s="6"/>
      <c r="AP12" s="6"/>
    </row>
    <row r="13" spans="1:42" ht="15" customHeight="1" x14ac:dyDescent="0.15">
      <c r="A13" s="6"/>
      <c r="B13" s="6"/>
      <c r="C13" s="6"/>
      <c r="D13" s="6"/>
      <c r="E13" s="6"/>
      <c r="F13" s="6"/>
      <c r="G13" s="6"/>
      <c r="H13" s="6"/>
      <c r="I13" s="6"/>
      <c r="J13" s="6"/>
      <c r="K13" s="6"/>
      <c r="L13" s="6"/>
      <c r="M13" s="6"/>
      <c r="N13" s="81"/>
      <c r="O13" s="81"/>
      <c r="P13" s="81"/>
      <c r="Q13" s="81"/>
      <c r="R13" s="81"/>
      <c r="S13" s="81"/>
      <c r="T13" s="81"/>
      <c r="U13" s="81"/>
      <c r="V13" s="81"/>
      <c r="W13" s="81"/>
      <c r="X13" s="81"/>
      <c r="Y13" s="81"/>
      <c r="Z13" s="81"/>
      <c r="AA13" s="81"/>
      <c r="AB13" s="81"/>
      <c r="AC13" s="81"/>
      <c r="AD13" s="6"/>
      <c r="AE13" s="6"/>
      <c r="AF13" s="6"/>
      <c r="AG13" s="6"/>
      <c r="AH13" s="6"/>
      <c r="AI13" s="6"/>
      <c r="AJ13" s="6"/>
      <c r="AK13" s="6"/>
      <c r="AL13" s="6"/>
      <c r="AM13" s="6"/>
      <c r="AN13" s="6"/>
      <c r="AO13" s="6"/>
      <c r="AP13" s="6"/>
    </row>
    <row r="14" spans="1:42" ht="15" customHeight="1" x14ac:dyDescent="0.15">
      <c r="A14" s="6"/>
      <c r="B14" s="6"/>
      <c r="C14" s="63" t="s">
        <v>514</v>
      </c>
      <c r="D14" s="154"/>
      <c r="E14" s="154"/>
      <c r="F14" s="6"/>
      <c r="G14" s="6"/>
      <c r="H14" s="6"/>
      <c r="I14" s="6"/>
      <c r="J14" s="6"/>
      <c r="K14" s="6"/>
      <c r="L14" s="6"/>
      <c r="M14" s="6"/>
      <c r="N14" s="6"/>
      <c r="O14" s="6"/>
      <c r="P14" s="6"/>
      <c r="Q14" s="15"/>
      <c r="R14" s="15"/>
      <c r="S14" s="15"/>
      <c r="T14" s="15"/>
      <c r="U14" s="15"/>
      <c r="V14" s="15"/>
      <c r="W14" s="15"/>
      <c r="X14" s="15"/>
      <c r="Y14" s="15"/>
      <c r="Z14" s="15"/>
      <c r="AA14" s="15"/>
      <c r="AB14" s="15"/>
      <c r="AC14" s="14"/>
      <c r="AD14" s="6"/>
      <c r="AE14" s="6"/>
      <c r="AF14" s="6"/>
      <c r="AG14" s="6"/>
      <c r="AH14" s="6"/>
      <c r="AI14" s="6"/>
      <c r="AJ14" s="6"/>
      <c r="AK14" s="6"/>
      <c r="AL14" s="6"/>
      <c r="AM14" s="6"/>
      <c r="AN14" s="6"/>
      <c r="AO14" s="6"/>
      <c r="AP14" s="6"/>
    </row>
    <row r="15" spans="1:42" ht="15" customHeight="1" x14ac:dyDescent="0.15">
      <c r="A15" s="6"/>
      <c r="B15" s="6"/>
      <c r="C15" s="155"/>
      <c r="D15" s="155" t="s">
        <v>280</v>
      </c>
      <c r="E15" s="154"/>
      <c r="F15" s="6"/>
      <c r="G15" s="6"/>
      <c r="H15" s="6"/>
      <c r="I15" s="6"/>
      <c r="J15" s="6"/>
      <c r="K15" s="6"/>
      <c r="L15" s="6"/>
      <c r="M15" s="6"/>
      <c r="N15" s="6"/>
      <c r="O15" s="6"/>
      <c r="P15" s="6"/>
      <c r="Q15" s="15"/>
      <c r="R15" s="15"/>
      <c r="S15" s="15"/>
      <c r="T15" s="15"/>
      <c r="U15" s="15"/>
      <c r="V15" s="15"/>
      <c r="W15" s="15"/>
      <c r="X15" s="15"/>
      <c r="Y15" s="15"/>
      <c r="Z15" s="15"/>
      <c r="AA15" s="15"/>
      <c r="AB15" s="15"/>
      <c r="AC15" s="14"/>
      <c r="AD15" s="6"/>
      <c r="AE15" s="6"/>
      <c r="AF15" s="6"/>
      <c r="AG15" s="6"/>
      <c r="AH15" s="6"/>
      <c r="AI15" s="6"/>
      <c r="AJ15" s="6"/>
      <c r="AK15" s="6"/>
      <c r="AL15" s="6"/>
      <c r="AM15" s="6"/>
      <c r="AN15" s="6"/>
      <c r="AO15" s="6"/>
      <c r="AP15" s="6"/>
    </row>
    <row r="16" spans="1:42" ht="15" customHeight="1" x14ac:dyDescent="0.15">
      <c r="A16" s="6"/>
      <c r="B16" s="6"/>
      <c r="C16" s="155"/>
      <c r="D16" s="155" t="s">
        <v>281</v>
      </c>
      <c r="E16" s="154"/>
      <c r="F16" s="6"/>
      <c r="G16" s="6"/>
      <c r="H16" s="6"/>
      <c r="I16" s="6"/>
      <c r="J16" s="6"/>
      <c r="K16" s="6"/>
      <c r="L16" s="6"/>
      <c r="M16" s="6"/>
      <c r="N16" s="6"/>
      <c r="O16" s="6"/>
      <c r="P16" s="6"/>
      <c r="Q16" s="15"/>
      <c r="R16" s="15"/>
      <c r="S16" s="15"/>
      <c r="T16" s="15"/>
      <c r="U16" s="15"/>
      <c r="V16" s="15"/>
      <c r="W16" s="15"/>
      <c r="X16" s="15"/>
      <c r="Y16" s="15"/>
      <c r="Z16" s="15"/>
      <c r="AA16" s="15"/>
      <c r="AB16" s="15"/>
      <c r="AC16" s="14"/>
      <c r="AD16" s="6"/>
      <c r="AE16" s="6"/>
      <c r="AF16" s="6"/>
      <c r="AG16" s="6"/>
      <c r="AH16" s="6"/>
      <c r="AI16" s="6"/>
      <c r="AJ16" s="6"/>
      <c r="AK16" s="6"/>
      <c r="AL16" s="6"/>
      <c r="AM16" s="6"/>
      <c r="AN16" s="6"/>
      <c r="AO16" s="6"/>
      <c r="AP16" s="6"/>
    </row>
    <row r="17" spans="1:71" ht="15" customHeight="1" x14ac:dyDescent="0.15">
      <c r="A17" s="6"/>
      <c r="B17" s="6"/>
      <c r="C17" s="155"/>
      <c r="D17" s="155" t="s">
        <v>282</v>
      </c>
      <c r="E17" s="154"/>
      <c r="F17" s="6"/>
      <c r="G17" s="6"/>
      <c r="H17" s="6"/>
      <c r="I17" s="6"/>
      <c r="J17" s="6"/>
      <c r="K17" s="6"/>
      <c r="L17" s="6"/>
      <c r="M17" s="6"/>
      <c r="N17" s="6"/>
      <c r="O17" s="6"/>
      <c r="P17" s="6"/>
      <c r="Q17" s="15"/>
      <c r="R17" s="15"/>
      <c r="S17" s="15"/>
      <c r="T17" s="15"/>
      <c r="U17" s="15"/>
      <c r="V17" s="15"/>
      <c r="W17" s="15"/>
      <c r="X17" s="15"/>
      <c r="Y17" s="15"/>
      <c r="Z17" s="15"/>
      <c r="AA17" s="15"/>
      <c r="AB17" s="15"/>
      <c r="AC17" s="14"/>
      <c r="AD17" s="6"/>
      <c r="AE17" s="6"/>
      <c r="AF17" s="6"/>
      <c r="AG17" s="6"/>
      <c r="AH17" s="6"/>
      <c r="AI17" s="6"/>
      <c r="AJ17" s="6"/>
      <c r="AK17" s="6"/>
      <c r="AL17" s="6"/>
      <c r="AM17" s="6"/>
      <c r="AN17" s="6"/>
      <c r="AO17" s="6"/>
      <c r="AP17" s="6"/>
    </row>
    <row r="18" spans="1:71" ht="15" customHeight="1" x14ac:dyDescent="0.15">
      <c r="A18" s="6"/>
      <c r="B18" s="6"/>
      <c r="C18" s="155"/>
      <c r="D18" s="155" t="s">
        <v>515</v>
      </c>
      <c r="E18" s="154"/>
      <c r="F18" s="6"/>
      <c r="G18" s="6"/>
      <c r="H18" s="6"/>
      <c r="I18" s="6"/>
      <c r="J18" s="6"/>
      <c r="K18" s="6"/>
      <c r="L18" s="6"/>
      <c r="M18" s="6"/>
      <c r="N18" s="6"/>
      <c r="O18" s="6"/>
      <c r="P18" s="6"/>
      <c r="Q18" s="15"/>
      <c r="R18" s="15"/>
      <c r="S18" s="15"/>
      <c r="T18" s="15"/>
      <c r="U18" s="15"/>
      <c r="V18" s="15"/>
      <c r="W18" s="15"/>
      <c r="X18" s="15"/>
      <c r="Y18" s="15"/>
      <c r="Z18" s="15"/>
      <c r="AA18" s="15"/>
      <c r="AB18" s="15"/>
      <c r="AC18" s="14"/>
      <c r="AD18" s="6"/>
      <c r="AE18" s="6"/>
      <c r="AF18" s="6"/>
      <c r="AG18" s="6"/>
      <c r="AH18" s="6"/>
      <c r="AI18" s="6"/>
      <c r="AJ18" s="6"/>
      <c r="AK18" s="6"/>
      <c r="AL18" s="6"/>
      <c r="AM18" s="6"/>
      <c r="AN18" s="6"/>
      <c r="AO18" s="6"/>
      <c r="AP18" s="6"/>
    </row>
    <row r="19" spans="1:71" ht="15" customHeight="1" x14ac:dyDescent="0.15">
      <c r="A19" s="6"/>
      <c r="B19" s="6"/>
      <c r="C19" s="34"/>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row>
    <row r="20" spans="1:71" ht="15" customHeight="1" x14ac:dyDescent="0.15">
      <c r="A20" s="6"/>
      <c r="B20" s="6"/>
      <c r="C20" s="63" t="s">
        <v>283</v>
      </c>
      <c r="D20" s="6"/>
      <c r="E20" s="6"/>
      <c r="F20" s="6"/>
      <c r="G20" s="6"/>
      <c r="H20" s="6"/>
      <c r="I20" s="6"/>
      <c r="J20" s="6"/>
      <c r="K20" s="6"/>
      <c r="L20" s="6"/>
      <c r="M20" s="6"/>
      <c r="O20" s="15"/>
      <c r="P20" s="15"/>
      <c r="Q20" s="15"/>
      <c r="R20" s="15"/>
      <c r="S20" s="15"/>
      <c r="T20" s="15"/>
      <c r="U20" s="15"/>
      <c r="V20" s="15"/>
      <c r="W20" s="15"/>
      <c r="X20" s="15"/>
      <c r="Y20" s="15"/>
      <c r="Z20" s="15"/>
      <c r="AA20" s="15"/>
      <c r="AB20" s="15"/>
      <c r="AC20" s="14"/>
      <c r="AD20" s="6"/>
      <c r="AE20" s="6"/>
      <c r="AF20" s="6"/>
      <c r="AG20" s="6"/>
      <c r="AH20" s="6"/>
      <c r="AI20" s="6"/>
      <c r="AJ20" s="6"/>
      <c r="AK20" s="6"/>
      <c r="AL20" s="6"/>
      <c r="AM20" s="6"/>
      <c r="AN20" s="6"/>
      <c r="AO20" s="6"/>
      <c r="AP20" s="6"/>
    </row>
    <row r="21" spans="1:71" ht="15" customHeight="1" thickBot="1" x14ac:dyDescent="0.2">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row>
    <row r="22" spans="1:71" ht="16.5" customHeight="1" x14ac:dyDescent="0.15">
      <c r="A22" s="6"/>
      <c r="B22" s="282" t="s">
        <v>42</v>
      </c>
      <c r="C22" s="201"/>
      <c r="D22" s="201"/>
      <c r="E22" s="201"/>
      <c r="F22" s="201"/>
      <c r="G22" s="201"/>
      <c r="H22" s="201"/>
      <c r="I22" s="201"/>
      <c r="J22" s="201"/>
      <c r="K22" s="201"/>
      <c r="L22" s="201"/>
      <c r="M22" s="201"/>
      <c r="N22" s="202"/>
      <c r="O22" s="200" t="s">
        <v>47</v>
      </c>
      <c r="P22" s="201"/>
      <c r="Q22" s="201"/>
      <c r="R22" s="201"/>
      <c r="S22" s="201"/>
      <c r="T22" s="201"/>
      <c r="U22" s="201"/>
      <c r="V22" s="201"/>
      <c r="W22" s="201"/>
      <c r="X22" s="201"/>
      <c r="Y22" s="201"/>
      <c r="Z22" s="201"/>
      <c r="AA22" s="202"/>
      <c r="AB22" s="200" t="s">
        <v>43</v>
      </c>
      <c r="AC22" s="201"/>
      <c r="AD22" s="201"/>
      <c r="AE22" s="201"/>
      <c r="AF22" s="201"/>
      <c r="AG22" s="200" t="s">
        <v>44</v>
      </c>
      <c r="AH22" s="201"/>
      <c r="AI22" s="201"/>
      <c r="AJ22" s="201"/>
      <c r="AK22" s="201"/>
      <c r="AL22" s="201"/>
      <c r="AM22" s="201"/>
      <c r="AN22" s="201"/>
      <c r="AO22" s="278"/>
      <c r="AP22" s="6"/>
    </row>
    <row r="23" spans="1:71" ht="16.5" customHeight="1" thickBot="1" x14ac:dyDescent="0.2">
      <c r="A23" s="6"/>
      <c r="B23" s="283"/>
      <c r="C23" s="204"/>
      <c r="D23" s="204"/>
      <c r="E23" s="204"/>
      <c r="F23" s="204"/>
      <c r="G23" s="204"/>
      <c r="H23" s="204"/>
      <c r="I23" s="204"/>
      <c r="J23" s="204"/>
      <c r="K23" s="204"/>
      <c r="L23" s="204"/>
      <c r="M23" s="204"/>
      <c r="N23" s="205"/>
      <c r="O23" s="203"/>
      <c r="P23" s="204"/>
      <c r="Q23" s="204"/>
      <c r="R23" s="204"/>
      <c r="S23" s="204"/>
      <c r="T23" s="204"/>
      <c r="U23" s="204"/>
      <c r="V23" s="204"/>
      <c r="W23" s="204"/>
      <c r="X23" s="204"/>
      <c r="Y23" s="204"/>
      <c r="Z23" s="204"/>
      <c r="AA23" s="205"/>
      <c r="AB23" s="203"/>
      <c r="AC23" s="204"/>
      <c r="AD23" s="204"/>
      <c r="AE23" s="204"/>
      <c r="AF23" s="204"/>
      <c r="AG23" s="203"/>
      <c r="AH23" s="204"/>
      <c r="AI23" s="204"/>
      <c r="AJ23" s="204"/>
      <c r="AK23" s="204"/>
      <c r="AL23" s="204"/>
      <c r="AM23" s="204"/>
      <c r="AN23" s="204"/>
      <c r="AO23" s="279"/>
      <c r="AP23" s="6"/>
    </row>
    <row r="24" spans="1:71" ht="16.5" customHeight="1" x14ac:dyDescent="0.15">
      <c r="A24" s="6"/>
      <c r="B24" s="284" t="s">
        <v>49</v>
      </c>
      <c r="C24" s="285"/>
      <c r="D24" s="285"/>
      <c r="E24" s="285"/>
      <c r="F24" s="285"/>
      <c r="G24" s="285"/>
      <c r="H24" s="285"/>
      <c r="I24" s="285"/>
      <c r="J24" s="285"/>
      <c r="K24" s="285"/>
      <c r="L24" s="285"/>
      <c r="M24" s="285"/>
      <c r="N24" s="286"/>
      <c r="O24" s="247" t="s">
        <v>76</v>
      </c>
      <c r="P24" s="273"/>
      <c r="Q24" s="273"/>
      <c r="R24" s="273"/>
      <c r="S24" s="273"/>
      <c r="T24" s="273"/>
      <c r="U24" s="273"/>
      <c r="V24" s="273"/>
      <c r="W24" s="273"/>
      <c r="X24" s="273"/>
      <c r="Y24" s="273"/>
      <c r="Z24" s="273"/>
      <c r="AA24" s="274"/>
      <c r="AB24" s="247" t="s">
        <v>461</v>
      </c>
      <c r="AC24" s="248"/>
      <c r="AD24" s="248"/>
      <c r="AE24" s="248"/>
      <c r="AF24" s="280"/>
      <c r="AG24" s="247" t="s">
        <v>462</v>
      </c>
      <c r="AH24" s="248"/>
      <c r="AI24" s="248"/>
      <c r="AJ24" s="248"/>
      <c r="AK24" s="248"/>
      <c r="AL24" s="248"/>
      <c r="AM24" s="248"/>
      <c r="AN24" s="248"/>
      <c r="AO24" s="249"/>
      <c r="AP24" s="6"/>
    </row>
    <row r="25" spans="1:71" ht="16.5" customHeight="1" x14ac:dyDescent="0.15">
      <c r="A25" s="6"/>
      <c r="B25" s="284"/>
      <c r="C25" s="285"/>
      <c r="D25" s="285"/>
      <c r="E25" s="285"/>
      <c r="F25" s="285"/>
      <c r="G25" s="285"/>
      <c r="H25" s="285"/>
      <c r="I25" s="285"/>
      <c r="J25" s="285"/>
      <c r="K25" s="285"/>
      <c r="L25" s="285"/>
      <c r="M25" s="285"/>
      <c r="N25" s="286"/>
      <c r="O25" s="215"/>
      <c r="P25" s="216"/>
      <c r="Q25" s="216"/>
      <c r="R25" s="216"/>
      <c r="S25" s="216"/>
      <c r="T25" s="216"/>
      <c r="U25" s="216"/>
      <c r="V25" s="216"/>
      <c r="W25" s="216"/>
      <c r="X25" s="216"/>
      <c r="Y25" s="216"/>
      <c r="Z25" s="216"/>
      <c r="AA25" s="217"/>
      <c r="AB25" s="209"/>
      <c r="AC25" s="210"/>
      <c r="AD25" s="210"/>
      <c r="AE25" s="210"/>
      <c r="AF25" s="211"/>
      <c r="AG25" s="209"/>
      <c r="AH25" s="210"/>
      <c r="AI25" s="210"/>
      <c r="AJ25" s="210"/>
      <c r="AK25" s="210"/>
      <c r="AL25" s="210"/>
      <c r="AM25" s="210"/>
      <c r="AN25" s="210"/>
      <c r="AO25" s="250"/>
      <c r="AP25" s="6"/>
    </row>
    <row r="26" spans="1:71" ht="16.5" customHeight="1" x14ac:dyDescent="0.15">
      <c r="A26" s="6"/>
      <c r="B26" s="284"/>
      <c r="C26" s="285"/>
      <c r="D26" s="285"/>
      <c r="E26" s="285"/>
      <c r="F26" s="285"/>
      <c r="G26" s="285"/>
      <c r="H26" s="285"/>
      <c r="I26" s="285"/>
      <c r="J26" s="285"/>
      <c r="K26" s="285"/>
      <c r="L26" s="285"/>
      <c r="M26" s="285"/>
      <c r="N26" s="286"/>
      <c r="O26" s="215"/>
      <c r="P26" s="216"/>
      <c r="Q26" s="216"/>
      <c r="R26" s="216"/>
      <c r="S26" s="216"/>
      <c r="T26" s="216"/>
      <c r="U26" s="216"/>
      <c r="V26" s="216"/>
      <c r="W26" s="216"/>
      <c r="X26" s="216"/>
      <c r="Y26" s="216"/>
      <c r="Z26" s="216"/>
      <c r="AA26" s="217"/>
      <c r="AB26" s="209"/>
      <c r="AC26" s="210"/>
      <c r="AD26" s="210"/>
      <c r="AE26" s="210"/>
      <c r="AF26" s="211"/>
      <c r="AG26" s="209"/>
      <c r="AH26" s="210"/>
      <c r="AI26" s="210"/>
      <c r="AJ26" s="210"/>
      <c r="AK26" s="210"/>
      <c r="AL26" s="210"/>
      <c r="AM26" s="210"/>
      <c r="AN26" s="210"/>
      <c r="AO26" s="250"/>
      <c r="AP26" s="6"/>
    </row>
    <row r="27" spans="1:71" ht="16.5" customHeight="1" x14ac:dyDescent="0.15">
      <c r="A27" s="6"/>
      <c r="B27" s="284"/>
      <c r="C27" s="285"/>
      <c r="D27" s="285"/>
      <c r="E27" s="285"/>
      <c r="F27" s="285"/>
      <c r="G27" s="285"/>
      <c r="H27" s="285"/>
      <c r="I27" s="285"/>
      <c r="J27" s="285"/>
      <c r="K27" s="285"/>
      <c r="L27" s="285"/>
      <c r="M27" s="285"/>
      <c r="N27" s="286"/>
      <c r="O27" s="275"/>
      <c r="P27" s="276"/>
      <c r="Q27" s="276"/>
      <c r="R27" s="276"/>
      <c r="S27" s="276"/>
      <c r="T27" s="276"/>
      <c r="U27" s="276"/>
      <c r="V27" s="276"/>
      <c r="W27" s="276"/>
      <c r="X27" s="276"/>
      <c r="Y27" s="276"/>
      <c r="Z27" s="276"/>
      <c r="AA27" s="277"/>
      <c r="AB27" s="251"/>
      <c r="AC27" s="252"/>
      <c r="AD27" s="252"/>
      <c r="AE27" s="252"/>
      <c r="AF27" s="281"/>
      <c r="AG27" s="251"/>
      <c r="AH27" s="252"/>
      <c r="AI27" s="252"/>
      <c r="AJ27" s="252"/>
      <c r="AK27" s="252"/>
      <c r="AL27" s="252"/>
      <c r="AM27" s="252"/>
      <c r="AN27" s="252"/>
      <c r="AO27" s="253"/>
      <c r="AP27" s="6"/>
    </row>
    <row r="28" spans="1:71" ht="16.5" customHeight="1" x14ac:dyDescent="0.15">
      <c r="A28" s="6" t="s">
        <v>39</v>
      </c>
      <c r="B28" s="258" t="s">
        <v>62</v>
      </c>
      <c r="C28" s="259"/>
      <c r="D28" s="259"/>
      <c r="E28" s="259"/>
      <c r="F28" s="259"/>
      <c r="G28" s="259"/>
      <c r="H28" s="259"/>
      <c r="I28" s="259"/>
      <c r="J28" s="259"/>
      <c r="K28" s="259"/>
      <c r="L28" s="259"/>
      <c r="M28" s="259"/>
      <c r="N28" s="260"/>
      <c r="O28" s="206" t="s">
        <v>510</v>
      </c>
      <c r="P28" s="207" t="s">
        <v>510</v>
      </c>
      <c r="Q28" s="207" t="s">
        <v>510</v>
      </c>
      <c r="R28" s="207" t="s">
        <v>510</v>
      </c>
      <c r="S28" s="207" t="s">
        <v>510</v>
      </c>
      <c r="T28" s="207" t="s">
        <v>510</v>
      </c>
      <c r="U28" s="207" t="s">
        <v>510</v>
      </c>
      <c r="V28" s="207" t="s">
        <v>510</v>
      </c>
      <c r="W28" s="207" t="s">
        <v>510</v>
      </c>
      <c r="X28" s="207" t="s">
        <v>510</v>
      </c>
      <c r="Y28" s="207" t="s">
        <v>510</v>
      </c>
      <c r="Z28" s="207" t="s">
        <v>510</v>
      </c>
      <c r="AA28" s="208" t="s">
        <v>510</v>
      </c>
      <c r="AB28" s="212" t="s">
        <v>463</v>
      </c>
      <c r="AC28" s="213" t="s">
        <v>279</v>
      </c>
      <c r="AD28" s="213" t="s">
        <v>279</v>
      </c>
      <c r="AE28" s="213" t="s">
        <v>279</v>
      </c>
      <c r="AF28" s="214" t="s">
        <v>279</v>
      </c>
      <c r="AG28" s="212" t="s">
        <v>77</v>
      </c>
      <c r="AH28" s="213"/>
      <c r="AI28" s="213"/>
      <c r="AJ28" s="213"/>
      <c r="AK28" s="213"/>
      <c r="AL28" s="213"/>
      <c r="AM28" s="213"/>
      <c r="AN28" s="213"/>
      <c r="AO28" s="218"/>
      <c r="AP28" s="6"/>
    </row>
    <row r="29" spans="1:71" ht="16.5" customHeight="1" x14ac:dyDescent="0.15">
      <c r="A29" s="6"/>
      <c r="B29" s="258"/>
      <c r="C29" s="259"/>
      <c r="D29" s="259"/>
      <c r="E29" s="259"/>
      <c r="F29" s="259"/>
      <c r="G29" s="259"/>
      <c r="H29" s="259"/>
      <c r="I29" s="259"/>
      <c r="J29" s="259"/>
      <c r="K29" s="259"/>
      <c r="L29" s="259"/>
      <c r="M29" s="259"/>
      <c r="N29" s="260"/>
      <c r="O29" s="209" t="s">
        <v>510</v>
      </c>
      <c r="P29" s="210" t="s">
        <v>510</v>
      </c>
      <c r="Q29" s="210" t="s">
        <v>510</v>
      </c>
      <c r="R29" s="210" t="s">
        <v>510</v>
      </c>
      <c r="S29" s="210" t="s">
        <v>510</v>
      </c>
      <c r="T29" s="210" t="s">
        <v>510</v>
      </c>
      <c r="U29" s="210" t="s">
        <v>510</v>
      </c>
      <c r="V29" s="210" t="s">
        <v>510</v>
      </c>
      <c r="W29" s="210" t="s">
        <v>510</v>
      </c>
      <c r="X29" s="210" t="s">
        <v>510</v>
      </c>
      <c r="Y29" s="210" t="s">
        <v>510</v>
      </c>
      <c r="Z29" s="210" t="s">
        <v>510</v>
      </c>
      <c r="AA29" s="211" t="s">
        <v>510</v>
      </c>
      <c r="AB29" s="215" t="s">
        <v>279</v>
      </c>
      <c r="AC29" s="216" t="s">
        <v>279</v>
      </c>
      <c r="AD29" s="216" t="s">
        <v>279</v>
      </c>
      <c r="AE29" s="216" t="s">
        <v>279</v>
      </c>
      <c r="AF29" s="217" t="s">
        <v>279</v>
      </c>
      <c r="AG29" s="215"/>
      <c r="AH29" s="216"/>
      <c r="AI29" s="216"/>
      <c r="AJ29" s="216"/>
      <c r="AK29" s="216"/>
      <c r="AL29" s="216"/>
      <c r="AM29" s="216"/>
      <c r="AN29" s="216"/>
      <c r="AO29" s="219"/>
      <c r="AP29" s="6"/>
    </row>
    <row r="30" spans="1:71" ht="16.5" customHeight="1" x14ac:dyDescent="0.15">
      <c r="A30" s="6"/>
      <c r="B30" s="258" t="s">
        <v>63</v>
      </c>
      <c r="C30" s="259"/>
      <c r="D30" s="259"/>
      <c r="E30" s="259"/>
      <c r="F30" s="259"/>
      <c r="G30" s="259"/>
      <c r="H30" s="259"/>
      <c r="I30" s="259"/>
      <c r="J30" s="259"/>
      <c r="K30" s="259"/>
      <c r="L30" s="259"/>
      <c r="M30" s="259"/>
      <c r="N30" s="260"/>
      <c r="O30" s="209" t="s">
        <v>510</v>
      </c>
      <c r="P30" s="210" t="s">
        <v>510</v>
      </c>
      <c r="Q30" s="210" t="s">
        <v>510</v>
      </c>
      <c r="R30" s="210" t="s">
        <v>510</v>
      </c>
      <c r="S30" s="210" t="s">
        <v>510</v>
      </c>
      <c r="T30" s="210" t="s">
        <v>510</v>
      </c>
      <c r="U30" s="210" t="s">
        <v>510</v>
      </c>
      <c r="V30" s="210" t="s">
        <v>510</v>
      </c>
      <c r="W30" s="210" t="s">
        <v>510</v>
      </c>
      <c r="X30" s="210" t="s">
        <v>510</v>
      </c>
      <c r="Y30" s="210" t="s">
        <v>510</v>
      </c>
      <c r="Z30" s="210" t="s">
        <v>510</v>
      </c>
      <c r="AA30" s="211" t="s">
        <v>510</v>
      </c>
      <c r="AB30" s="215" t="s">
        <v>279</v>
      </c>
      <c r="AC30" s="216" t="s">
        <v>279</v>
      </c>
      <c r="AD30" s="216" t="s">
        <v>279</v>
      </c>
      <c r="AE30" s="216" t="s">
        <v>279</v>
      </c>
      <c r="AF30" s="217" t="s">
        <v>279</v>
      </c>
      <c r="AG30" s="215"/>
      <c r="AH30" s="216"/>
      <c r="AI30" s="216"/>
      <c r="AJ30" s="216"/>
      <c r="AK30" s="216"/>
      <c r="AL30" s="216"/>
      <c r="AM30" s="216"/>
      <c r="AN30" s="216"/>
      <c r="AO30" s="219"/>
      <c r="AP30" s="6"/>
    </row>
    <row r="31" spans="1:71" ht="16.5" customHeight="1" x14ac:dyDescent="0.15">
      <c r="A31" s="6"/>
      <c r="B31" s="258"/>
      <c r="C31" s="259"/>
      <c r="D31" s="259"/>
      <c r="E31" s="259"/>
      <c r="F31" s="259"/>
      <c r="G31" s="259"/>
      <c r="H31" s="259"/>
      <c r="I31" s="259"/>
      <c r="J31" s="259"/>
      <c r="K31" s="259"/>
      <c r="L31" s="259"/>
      <c r="M31" s="259"/>
      <c r="N31" s="260"/>
      <c r="O31" s="209" t="s">
        <v>510</v>
      </c>
      <c r="P31" s="210" t="s">
        <v>510</v>
      </c>
      <c r="Q31" s="210" t="s">
        <v>510</v>
      </c>
      <c r="R31" s="210" t="s">
        <v>510</v>
      </c>
      <c r="S31" s="210" t="s">
        <v>510</v>
      </c>
      <c r="T31" s="210" t="s">
        <v>510</v>
      </c>
      <c r="U31" s="210" t="s">
        <v>510</v>
      </c>
      <c r="V31" s="210" t="s">
        <v>510</v>
      </c>
      <c r="W31" s="210" t="s">
        <v>510</v>
      </c>
      <c r="X31" s="210" t="s">
        <v>510</v>
      </c>
      <c r="Y31" s="210" t="s">
        <v>510</v>
      </c>
      <c r="Z31" s="210" t="s">
        <v>510</v>
      </c>
      <c r="AA31" s="211" t="s">
        <v>510</v>
      </c>
      <c r="AB31" s="215" t="s">
        <v>279</v>
      </c>
      <c r="AC31" s="216" t="s">
        <v>279</v>
      </c>
      <c r="AD31" s="216" t="s">
        <v>279</v>
      </c>
      <c r="AE31" s="216" t="s">
        <v>279</v>
      </c>
      <c r="AF31" s="217" t="s">
        <v>279</v>
      </c>
      <c r="AG31" s="215"/>
      <c r="AH31" s="216"/>
      <c r="AI31" s="216"/>
      <c r="AJ31" s="216"/>
      <c r="AK31" s="216"/>
      <c r="AL31" s="216"/>
      <c r="AM31" s="216"/>
      <c r="AN31" s="216"/>
      <c r="AO31" s="219"/>
      <c r="AP31" s="6"/>
    </row>
    <row r="32" spans="1:71" ht="16.5" customHeight="1" x14ac:dyDescent="0.15">
      <c r="A32" s="6"/>
      <c r="B32" s="220" t="s">
        <v>64</v>
      </c>
      <c r="C32" s="221"/>
      <c r="D32" s="221"/>
      <c r="E32" s="221"/>
      <c r="F32" s="221"/>
      <c r="G32" s="221"/>
      <c r="H32" s="221"/>
      <c r="I32" s="221"/>
      <c r="J32" s="221"/>
      <c r="K32" s="221"/>
      <c r="L32" s="221"/>
      <c r="M32" s="221"/>
      <c r="N32" s="222"/>
      <c r="O32" s="209" t="s">
        <v>510</v>
      </c>
      <c r="P32" s="210" t="s">
        <v>510</v>
      </c>
      <c r="Q32" s="210" t="s">
        <v>510</v>
      </c>
      <c r="R32" s="210" t="s">
        <v>510</v>
      </c>
      <c r="S32" s="210" t="s">
        <v>510</v>
      </c>
      <c r="T32" s="210" t="s">
        <v>510</v>
      </c>
      <c r="U32" s="210" t="s">
        <v>510</v>
      </c>
      <c r="V32" s="210" t="s">
        <v>510</v>
      </c>
      <c r="W32" s="210" t="s">
        <v>510</v>
      </c>
      <c r="X32" s="210" t="s">
        <v>510</v>
      </c>
      <c r="Y32" s="210" t="s">
        <v>510</v>
      </c>
      <c r="Z32" s="210" t="s">
        <v>510</v>
      </c>
      <c r="AA32" s="211" t="s">
        <v>510</v>
      </c>
      <c r="AB32" s="215" t="s">
        <v>279</v>
      </c>
      <c r="AC32" s="216" t="s">
        <v>279</v>
      </c>
      <c r="AD32" s="216" t="s">
        <v>279</v>
      </c>
      <c r="AE32" s="216" t="s">
        <v>279</v>
      </c>
      <c r="AF32" s="217" t="s">
        <v>279</v>
      </c>
      <c r="AG32" s="215"/>
      <c r="AH32" s="216"/>
      <c r="AI32" s="216"/>
      <c r="AJ32" s="216"/>
      <c r="AK32" s="216"/>
      <c r="AL32" s="216"/>
      <c r="AM32" s="216"/>
      <c r="AN32" s="216"/>
      <c r="AO32" s="219"/>
      <c r="AP32" s="6"/>
    </row>
    <row r="33" spans="1:71" ht="16.5" customHeight="1" x14ac:dyDescent="0.15">
      <c r="A33" s="6"/>
      <c r="B33" s="223"/>
      <c r="C33" s="224"/>
      <c r="D33" s="224"/>
      <c r="E33" s="224"/>
      <c r="F33" s="224"/>
      <c r="G33" s="224"/>
      <c r="H33" s="224"/>
      <c r="I33" s="224"/>
      <c r="J33" s="224"/>
      <c r="K33" s="224"/>
      <c r="L33" s="224"/>
      <c r="M33" s="224"/>
      <c r="N33" s="225"/>
      <c r="O33" s="209" t="s">
        <v>510</v>
      </c>
      <c r="P33" s="210" t="s">
        <v>510</v>
      </c>
      <c r="Q33" s="210" t="s">
        <v>510</v>
      </c>
      <c r="R33" s="210" t="s">
        <v>510</v>
      </c>
      <c r="S33" s="210" t="s">
        <v>510</v>
      </c>
      <c r="T33" s="210" t="s">
        <v>510</v>
      </c>
      <c r="U33" s="210" t="s">
        <v>510</v>
      </c>
      <c r="V33" s="210" t="s">
        <v>510</v>
      </c>
      <c r="W33" s="210" t="s">
        <v>510</v>
      </c>
      <c r="X33" s="210" t="s">
        <v>510</v>
      </c>
      <c r="Y33" s="210" t="s">
        <v>510</v>
      </c>
      <c r="Z33" s="210" t="s">
        <v>510</v>
      </c>
      <c r="AA33" s="211" t="s">
        <v>510</v>
      </c>
      <c r="AB33" s="215" t="s">
        <v>279</v>
      </c>
      <c r="AC33" s="216" t="s">
        <v>279</v>
      </c>
      <c r="AD33" s="216" t="s">
        <v>279</v>
      </c>
      <c r="AE33" s="216" t="s">
        <v>279</v>
      </c>
      <c r="AF33" s="217" t="s">
        <v>279</v>
      </c>
      <c r="AG33" s="215"/>
      <c r="AH33" s="216"/>
      <c r="AI33" s="216"/>
      <c r="AJ33" s="216"/>
      <c r="AK33" s="216"/>
      <c r="AL33" s="216"/>
      <c r="AM33" s="216"/>
      <c r="AN33" s="216"/>
      <c r="AO33" s="219"/>
      <c r="AP33" s="6"/>
    </row>
    <row r="34" spans="1:71" ht="16.5" customHeight="1" x14ac:dyDescent="0.15">
      <c r="A34" s="6"/>
      <c r="B34" s="258" t="s">
        <v>60</v>
      </c>
      <c r="C34" s="259"/>
      <c r="D34" s="259"/>
      <c r="E34" s="259"/>
      <c r="F34" s="259"/>
      <c r="G34" s="259"/>
      <c r="H34" s="259"/>
      <c r="I34" s="259"/>
      <c r="J34" s="259"/>
      <c r="K34" s="259"/>
      <c r="L34" s="259"/>
      <c r="M34" s="259"/>
      <c r="N34" s="260"/>
      <c r="O34" s="209" t="s">
        <v>510</v>
      </c>
      <c r="P34" s="210" t="s">
        <v>510</v>
      </c>
      <c r="Q34" s="210" t="s">
        <v>510</v>
      </c>
      <c r="R34" s="210" t="s">
        <v>510</v>
      </c>
      <c r="S34" s="210" t="s">
        <v>510</v>
      </c>
      <c r="T34" s="210" t="s">
        <v>510</v>
      </c>
      <c r="U34" s="210" t="s">
        <v>510</v>
      </c>
      <c r="V34" s="210" t="s">
        <v>510</v>
      </c>
      <c r="W34" s="210" t="s">
        <v>510</v>
      </c>
      <c r="X34" s="210" t="s">
        <v>510</v>
      </c>
      <c r="Y34" s="210" t="s">
        <v>510</v>
      </c>
      <c r="Z34" s="210" t="s">
        <v>510</v>
      </c>
      <c r="AA34" s="211" t="s">
        <v>510</v>
      </c>
      <c r="AB34" s="215" t="s">
        <v>279</v>
      </c>
      <c r="AC34" s="216" t="s">
        <v>279</v>
      </c>
      <c r="AD34" s="216" t="s">
        <v>279</v>
      </c>
      <c r="AE34" s="216" t="s">
        <v>279</v>
      </c>
      <c r="AF34" s="217" t="s">
        <v>279</v>
      </c>
      <c r="AG34" s="215"/>
      <c r="AH34" s="216"/>
      <c r="AI34" s="216"/>
      <c r="AJ34" s="216"/>
      <c r="AK34" s="216"/>
      <c r="AL34" s="216"/>
      <c r="AM34" s="216"/>
      <c r="AN34" s="216"/>
      <c r="AO34" s="219"/>
      <c r="AP34" s="6"/>
    </row>
    <row r="35" spans="1:71" ht="16.5" customHeight="1" x14ac:dyDescent="0.15">
      <c r="A35" s="6"/>
      <c r="B35" s="258"/>
      <c r="C35" s="259"/>
      <c r="D35" s="259"/>
      <c r="E35" s="259"/>
      <c r="F35" s="259"/>
      <c r="G35" s="259"/>
      <c r="H35" s="259"/>
      <c r="I35" s="259"/>
      <c r="J35" s="259"/>
      <c r="K35" s="259"/>
      <c r="L35" s="259"/>
      <c r="M35" s="259"/>
      <c r="N35" s="260"/>
      <c r="O35" s="209" t="s">
        <v>510</v>
      </c>
      <c r="P35" s="210" t="s">
        <v>510</v>
      </c>
      <c r="Q35" s="210" t="s">
        <v>510</v>
      </c>
      <c r="R35" s="210" t="s">
        <v>510</v>
      </c>
      <c r="S35" s="210" t="s">
        <v>510</v>
      </c>
      <c r="T35" s="210" t="s">
        <v>510</v>
      </c>
      <c r="U35" s="210" t="s">
        <v>510</v>
      </c>
      <c r="V35" s="210" t="s">
        <v>510</v>
      </c>
      <c r="W35" s="210" t="s">
        <v>510</v>
      </c>
      <c r="X35" s="210" t="s">
        <v>510</v>
      </c>
      <c r="Y35" s="210" t="s">
        <v>510</v>
      </c>
      <c r="Z35" s="210" t="s">
        <v>510</v>
      </c>
      <c r="AA35" s="211" t="s">
        <v>510</v>
      </c>
      <c r="AB35" s="215" t="s">
        <v>279</v>
      </c>
      <c r="AC35" s="216" t="s">
        <v>279</v>
      </c>
      <c r="AD35" s="216" t="s">
        <v>279</v>
      </c>
      <c r="AE35" s="216" t="s">
        <v>279</v>
      </c>
      <c r="AF35" s="217" t="s">
        <v>279</v>
      </c>
      <c r="AG35" s="215"/>
      <c r="AH35" s="216"/>
      <c r="AI35" s="216"/>
      <c r="AJ35" s="216"/>
      <c r="AK35" s="216"/>
      <c r="AL35" s="216"/>
      <c r="AM35" s="216"/>
      <c r="AN35" s="216"/>
      <c r="AO35" s="219"/>
      <c r="AP35" s="6"/>
    </row>
    <row r="36" spans="1:71" ht="16.5" customHeight="1" x14ac:dyDescent="0.15">
      <c r="A36" s="6"/>
      <c r="B36" s="223" t="s">
        <v>61</v>
      </c>
      <c r="C36" s="224"/>
      <c r="D36" s="224"/>
      <c r="E36" s="224"/>
      <c r="F36" s="224"/>
      <c r="G36" s="224"/>
      <c r="H36" s="224"/>
      <c r="I36" s="224"/>
      <c r="J36" s="224"/>
      <c r="K36" s="224"/>
      <c r="L36" s="224"/>
      <c r="M36" s="224"/>
      <c r="N36" s="225"/>
      <c r="O36" s="209" t="s">
        <v>510</v>
      </c>
      <c r="P36" s="210" t="s">
        <v>510</v>
      </c>
      <c r="Q36" s="210" t="s">
        <v>510</v>
      </c>
      <c r="R36" s="210" t="s">
        <v>510</v>
      </c>
      <c r="S36" s="210" t="s">
        <v>510</v>
      </c>
      <c r="T36" s="210" t="s">
        <v>510</v>
      </c>
      <c r="U36" s="210" t="s">
        <v>510</v>
      </c>
      <c r="V36" s="210" t="s">
        <v>510</v>
      </c>
      <c r="W36" s="210" t="s">
        <v>510</v>
      </c>
      <c r="X36" s="210" t="s">
        <v>510</v>
      </c>
      <c r="Y36" s="210" t="s">
        <v>510</v>
      </c>
      <c r="Z36" s="210" t="s">
        <v>510</v>
      </c>
      <c r="AA36" s="211" t="s">
        <v>510</v>
      </c>
      <c r="AB36" s="215" t="s">
        <v>279</v>
      </c>
      <c r="AC36" s="216" t="s">
        <v>279</v>
      </c>
      <c r="AD36" s="216" t="s">
        <v>279</v>
      </c>
      <c r="AE36" s="216" t="s">
        <v>279</v>
      </c>
      <c r="AF36" s="217" t="s">
        <v>279</v>
      </c>
      <c r="AG36" s="215"/>
      <c r="AH36" s="216"/>
      <c r="AI36" s="216"/>
      <c r="AJ36" s="216"/>
      <c r="AK36" s="216"/>
      <c r="AL36" s="216"/>
      <c r="AM36" s="216"/>
      <c r="AN36" s="216"/>
      <c r="AO36" s="219"/>
      <c r="AP36" s="6"/>
    </row>
    <row r="37" spans="1:71" ht="16.5" customHeight="1" x14ac:dyDescent="0.15">
      <c r="A37" s="6"/>
      <c r="B37" s="220"/>
      <c r="C37" s="221"/>
      <c r="D37" s="221"/>
      <c r="E37" s="221"/>
      <c r="F37" s="221"/>
      <c r="G37" s="221"/>
      <c r="H37" s="221"/>
      <c r="I37" s="221"/>
      <c r="J37" s="221"/>
      <c r="K37" s="221"/>
      <c r="L37" s="221"/>
      <c r="M37" s="221"/>
      <c r="N37" s="222"/>
      <c r="O37" s="209" t="s">
        <v>510</v>
      </c>
      <c r="P37" s="210" t="s">
        <v>510</v>
      </c>
      <c r="Q37" s="210" t="s">
        <v>510</v>
      </c>
      <c r="R37" s="210" t="s">
        <v>510</v>
      </c>
      <c r="S37" s="210" t="s">
        <v>510</v>
      </c>
      <c r="T37" s="210" t="s">
        <v>510</v>
      </c>
      <c r="U37" s="210" t="s">
        <v>510</v>
      </c>
      <c r="V37" s="210" t="s">
        <v>510</v>
      </c>
      <c r="W37" s="210" t="s">
        <v>510</v>
      </c>
      <c r="X37" s="210" t="s">
        <v>510</v>
      </c>
      <c r="Y37" s="210" t="s">
        <v>510</v>
      </c>
      <c r="Z37" s="210" t="s">
        <v>510</v>
      </c>
      <c r="AA37" s="211" t="s">
        <v>510</v>
      </c>
      <c r="AB37" s="215" t="s">
        <v>279</v>
      </c>
      <c r="AC37" s="216" t="s">
        <v>279</v>
      </c>
      <c r="AD37" s="216" t="s">
        <v>279</v>
      </c>
      <c r="AE37" s="216" t="s">
        <v>279</v>
      </c>
      <c r="AF37" s="217" t="s">
        <v>279</v>
      </c>
      <c r="AG37" s="215"/>
      <c r="AH37" s="216"/>
      <c r="AI37" s="216"/>
      <c r="AJ37" s="216"/>
      <c r="AK37" s="216"/>
      <c r="AL37" s="216"/>
      <c r="AM37" s="216"/>
      <c r="AN37" s="216"/>
      <c r="AO37" s="219"/>
      <c r="AP37" s="6"/>
    </row>
    <row r="38" spans="1:71" ht="16.5" customHeight="1" x14ac:dyDescent="0.15">
      <c r="A38" s="6"/>
      <c r="B38" s="226" t="s">
        <v>73</v>
      </c>
      <c r="C38" s="227"/>
      <c r="D38" s="227"/>
      <c r="E38" s="227"/>
      <c r="F38" s="227"/>
      <c r="G38" s="227"/>
      <c r="H38" s="227"/>
      <c r="I38" s="227"/>
      <c r="J38" s="227"/>
      <c r="K38" s="227"/>
      <c r="L38" s="227"/>
      <c r="M38" s="227"/>
      <c r="N38" s="228"/>
      <c r="O38" s="232" t="s">
        <v>512</v>
      </c>
      <c r="P38" s="233" t="s">
        <v>512</v>
      </c>
      <c r="Q38" s="233" t="s">
        <v>512</v>
      </c>
      <c r="R38" s="233" t="s">
        <v>512</v>
      </c>
      <c r="S38" s="233" t="s">
        <v>512</v>
      </c>
      <c r="T38" s="233" t="s">
        <v>512</v>
      </c>
      <c r="U38" s="233" t="s">
        <v>512</v>
      </c>
      <c r="V38" s="233" t="s">
        <v>512</v>
      </c>
      <c r="W38" s="233" t="s">
        <v>512</v>
      </c>
      <c r="X38" s="233" t="s">
        <v>512</v>
      </c>
      <c r="Y38" s="233" t="s">
        <v>512</v>
      </c>
      <c r="Z38" s="233" t="s">
        <v>512</v>
      </c>
      <c r="AA38" s="234" t="s">
        <v>512</v>
      </c>
      <c r="AB38" s="238" t="s">
        <v>464</v>
      </c>
      <c r="AC38" s="239" t="s">
        <v>279</v>
      </c>
      <c r="AD38" s="239" t="s">
        <v>279</v>
      </c>
      <c r="AE38" s="239" t="s">
        <v>279</v>
      </c>
      <c r="AF38" s="240" t="s">
        <v>279</v>
      </c>
      <c r="AG38" s="238" t="s">
        <v>465</v>
      </c>
      <c r="AH38" s="239"/>
      <c r="AI38" s="239"/>
      <c r="AJ38" s="239"/>
      <c r="AK38" s="239"/>
      <c r="AL38" s="239"/>
      <c r="AM38" s="239"/>
      <c r="AN38" s="239"/>
      <c r="AO38" s="287"/>
      <c r="AP38" s="6"/>
      <c r="AR38" s="270" t="s">
        <v>501</v>
      </c>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row>
    <row r="39" spans="1:71" ht="16.5" customHeight="1" x14ac:dyDescent="0.15">
      <c r="A39" s="6"/>
      <c r="B39" s="229"/>
      <c r="C39" s="230"/>
      <c r="D39" s="230"/>
      <c r="E39" s="230"/>
      <c r="F39" s="230"/>
      <c r="G39" s="230"/>
      <c r="H39" s="230"/>
      <c r="I39" s="230"/>
      <c r="J39" s="230"/>
      <c r="K39" s="230"/>
      <c r="L39" s="230"/>
      <c r="M39" s="230"/>
      <c r="N39" s="231"/>
      <c r="O39" s="235" t="s">
        <v>512</v>
      </c>
      <c r="P39" s="236" t="s">
        <v>512</v>
      </c>
      <c r="Q39" s="236" t="s">
        <v>512</v>
      </c>
      <c r="R39" s="236" t="s">
        <v>512</v>
      </c>
      <c r="S39" s="236" t="s">
        <v>512</v>
      </c>
      <c r="T39" s="236" t="s">
        <v>512</v>
      </c>
      <c r="U39" s="236" t="s">
        <v>512</v>
      </c>
      <c r="V39" s="236" t="s">
        <v>512</v>
      </c>
      <c r="W39" s="236" t="s">
        <v>512</v>
      </c>
      <c r="X39" s="236" t="s">
        <v>512</v>
      </c>
      <c r="Y39" s="236" t="s">
        <v>512</v>
      </c>
      <c r="Z39" s="236" t="s">
        <v>512</v>
      </c>
      <c r="AA39" s="237" t="s">
        <v>512</v>
      </c>
      <c r="AB39" s="241" t="s">
        <v>279</v>
      </c>
      <c r="AC39" s="242" t="s">
        <v>279</v>
      </c>
      <c r="AD39" s="242" t="s">
        <v>279</v>
      </c>
      <c r="AE39" s="242" t="s">
        <v>279</v>
      </c>
      <c r="AF39" s="243" t="s">
        <v>279</v>
      </c>
      <c r="AG39" s="241"/>
      <c r="AH39" s="242"/>
      <c r="AI39" s="242"/>
      <c r="AJ39" s="242"/>
      <c r="AK39" s="242"/>
      <c r="AL39" s="242"/>
      <c r="AM39" s="242"/>
      <c r="AN39" s="242"/>
      <c r="AO39" s="288"/>
      <c r="AP39" s="6"/>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row>
    <row r="40" spans="1:71" ht="16.5" customHeight="1" x14ac:dyDescent="0.15">
      <c r="A40" s="6"/>
      <c r="B40" s="254" t="s">
        <v>40</v>
      </c>
      <c r="C40" s="255"/>
      <c r="D40" s="255"/>
      <c r="E40" s="255"/>
      <c r="F40" s="255"/>
      <c r="G40" s="255"/>
      <c r="H40" s="255"/>
      <c r="I40" s="255"/>
      <c r="J40" s="255"/>
      <c r="K40" s="255"/>
      <c r="L40" s="255"/>
      <c r="M40" s="255"/>
      <c r="N40" s="256"/>
      <c r="O40" s="235" t="s">
        <v>512</v>
      </c>
      <c r="P40" s="236" t="s">
        <v>512</v>
      </c>
      <c r="Q40" s="236" t="s">
        <v>512</v>
      </c>
      <c r="R40" s="236" t="s">
        <v>512</v>
      </c>
      <c r="S40" s="236" t="s">
        <v>512</v>
      </c>
      <c r="T40" s="236" t="s">
        <v>512</v>
      </c>
      <c r="U40" s="236" t="s">
        <v>512</v>
      </c>
      <c r="V40" s="236" t="s">
        <v>512</v>
      </c>
      <c r="W40" s="236" t="s">
        <v>512</v>
      </c>
      <c r="X40" s="236" t="s">
        <v>512</v>
      </c>
      <c r="Y40" s="236" t="s">
        <v>512</v>
      </c>
      <c r="Z40" s="236" t="s">
        <v>512</v>
      </c>
      <c r="AA40" s="237" t="s">
        <v>512</v>
      </c>
      <c r="AB40" s="241" t="s">
        <v>279</v>
      </c>
      <c r="AC40" s="242" t="s">
        <v>279</v>
      </c>
      <c r="AD40" s="242" t="s">
        <v>279</v>
      </c>
      <c r="AE40" s="242" t="s">
        <v>279</v>
      </c>
      <c r="AF40" s="243" t="s">
        <v>279</v>
      </c>
      <c r="AG40" s="241"/>
      <c r="AH40" s="242"/>
      <c r="AI40" s="242"/>
      <c r="AJ40" s="242"/>
      <c r="AK40" s="242"/>
      <c r="AL40" s="242"/>
      <c r="AM40" s="242"/>
      <c r="AN40" s="242"/>
      <c r="AO40" s="288"/>
      <c r="AP40" s="6"/>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row>
    <row r="41" spans="1:71" ht="16.5" customHeight="1" x14ac:dyDescent="0.15">
      <c r="A41" s="6"/>
      <c r="B41" s="254"/>
      <c r="C41" s="255"/>
      <c r="D41" s="255"/>
      <c r="E41" s="255"/>
      <c r="F41" s="255"/>
      <c r="G41" s="255"/>
      <c r="H41" s="255"/>
      <c r="I41" s="255"/>
      <c r="J41" s="255"/>
      <c r="K41" s="255"/>
      <c r="L41" s="255"/>
      <c r="M41" s="255"/>
      <c r="N41" s="256"/>
      <c r="O41" s="235" t="s">
        <v>512</v>
      </c>
      <c r="P41" s="236" t="s">
        <v>512</v>
      </c>
      <c r="Q41" s="236" t="s">
        <v>512</v>
      </c>
      <c r="R41" s="236" t="s">
        <v>512</v>
      </c>
      <c r="S41" s="236" t="s">
        <v>512</v>
      </c>
      <c r="T41" s="236" t="s">
        <v>512</v>
      </c>
      <c r="U41" s="236" t="s">
        <v>512</v>
      </c>
      <c r="V41" s="236" t="s">
        <v>512</v>
      </c>
      <c r="W41" s="236" t="s">
        <v>512</v>
      </c>
      <c r="X41" s="236" t="s">
        <v>512</v>
      </c>
      <c r="Y41" s="236" t="s">
        <v>512</v>
      </c>
      <c r="Z41" s="236" t="s">
        <v>512</v>
      </c>
      <c r="AA41" s="237" t="s">
        <v>512</v>
      </c>
      <c r="AB41" s="241" t="s">
        <v>279</v>
      </c>
      <c r="AC41" s="242" t="s">
        <v>279</v>
      </c>
      <c r="AD41" s="242" t="s">
        <v>279</v>
      </c>
      <c r="AE41" s="242" t="s">
        <v>279</v>
      </c>
      <c r="AF41" s="243" t="s">
        <v>279</v>
      </c>
      <c r="AG41" s="241"/>
      <c r="AH41" s="242"/>
      <c r="AI41" s="242"/>
      <c r="AJ41" s="242"/>
      <c r="AK41" s="242"/>
      <c r="AL41" s="242"/>
      <c r="AM41" s="242"/>
      <c r="AN41" s="242"/>
      <c r="AO41" s="288"/>
      <c r="AP41" s="6"/>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c r="BS41" s="270"/>
    </row>
    <row r="42" spans="1:71" ht="16.5" customHeight="1" x14ac:dyDescent="0.15">
      <c r="A42" s="6"/>
      <c r="B42" s="254" t="s">
        <v>41</v>
      </c>
      <c r="C42" s="255"/>
      <c r="D42" s="255"/>
      <c r="E42" s="255"/>
      <c r="F42" s="255"/>
      <c r="G42" s="255"/>
      <c r="H42" s="255"/>
      <c r="I42" s="255"/>
      <c r="J42" s="255"/>
      <c r="K42" s="255"/>
      <c r="L42" s="255"/>
      <c r="M42" s="255"/>
      <c r="N42" s="256"/>
      <c r="O42" s="235" t="s">
        <v>512</v>
      </c>
      <c r="P42" s="236" t="s">
        <v>512</v>
      </c>
      <c r="Q42" s="236" t="s">
        <v>512</v>
      </c>
      <c r="R42" s="236" t="s">
        <v>512</v>
      </c>
      <c r="S42" s="236" t="s">
        <v>512</v>
      </c>
      <c r="T42" s="236" t="s">
        <v>512</v>
      </c>
      <c r="U42" s="236" t="s">
        <v>512</v>
      </c>
      <c r="V42" s="236" t="s">
        <v>512</v>
      </c>
      <c r="W42" s="236" t="s">
        <v>512</v>
      </c>
      <c r="X42" s="236" t="s">
        <v>512</v>
      </c>
      <c r="Y42" s="236" t="s">
        <v>512</v>
      </c>
      <c r="Z42" s="236" t="s">
        <v>512</v>
      </c>
      <c r="AA42" s="237" t="s">
        <v>512</v>
      </c>
      <c r="AB42" s="241" t="s">
        <v>279</v>
      </c>
      <c r="AC42" s="242" t="s">
        <v>279</v>
      </c>
      <c r="AD42" s="242" t="s">
        <v>279</v>
      </c>
      <c r="AE42" s="242" t="s">
        <v>279</v>
      </c>
      <c r="AF42" s="243" t="s">
        <v>279</v>
      </c>
      <c r="AG42" s="241"/>
      <c r="AH42" s="242"/>
      <c r="AI42" s="242"/>
      <c r="AJ42" s="242"/>
      <c r="AK42" s="242"/>
      <c r="AL42" s="242"/>
      <c r="AM42" s="242"/>
      <c r="AN42" s="242"/>
      <c r="AO42" s="288"/>
      <c r="AP42" s="6"/>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row>
    <row r="43" spans="1:71" ht="16.5" customHeight="1" x14ac:dyDescent="0.15">
      <c r="A43" s="6"/>
      <c r="B43" s="254"/>
      <c r="C43" s="255"/>
      <c r="D43" s="255"/>
      <c r="E43" s="255"/>
      <c r="F43" s="255"/>
      <c r="G43" s="255"/>
      <c r="H43" s="255"/>
      <c r="I43" s="255"/>
      <c r="J43" s="255"/>
      <c r="K43" s="255"/>
      <c r="L43" s="255"/>
      <c r="M43" s="255"/>
      <c r="N43" s="256"/>
      <c r="O43" s="235" t="s">
        <v>512</v>
      </c>
      <c r="P43" s="236" t="s">
        <v>512</v>
      </c>
      <c r="Q43" s="236" t="s">
        <v>512</v>
      </c>
      <c r="R43" s="236" t="s">
        <v>512</v>
      </c>
      <c r="S43" s="236" t="s">
        <v>512</v>
      </c>
      <c r="T43" s="236" t="s">
        <v>512</v>
      </c>
      <c r="U43" s="236" t="s">
        <v>512</v>
      </c>
      <c r="V43" s="236" t="s">
        <v>512</v>
      </c>
      <c r="W43" s="236" t="s">
        <v>512</v>
      </c>
      <c r="X43" s="236" t="s">
        <v>512</v>
      </c>
      <c r="Y43" s="236" t="s">
        <v>512</v>
      </c>
      <c r="Z43" s="236" t="s">
        <v>512</v>
      </c>
      <c r="AA43" s="237" t="s">
        <v>512</v>
      </c>
      <c r="AB43" s="241" t="s">
        <v>279</v>
      </c>
      <c r="AC43" s="242" t="s">
        <v>279</v>
      </c>
      <c r="AD43" s="242" t="s">
        <v>279</v>
      </c>
      <c r="AE43" s="242" t="s">
        <v>279</v>
      </c>
      <c r="AF43" s="243" t="s">
        <v>279</v>
      </c>
      <c r="AG43" s="241"/>
      <c r="AH43" s="242"/>
      <c r="AI43" s="242"/>
      <c r="AJ43" s="242"/>
      <c r="AK43" s="242"/>
      <c r="AL43" s="242"/>
      <c r="AM43" s="242"/>
      <c r="AN43" s="242"/>
      <c r="AO43" s="288"/>
      <c r="AP43" s="6"/>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row>
    <row r="44" spans="1:71" ht="16.5" customHeight="1" x14ac:dyDescent="0.15">
      <c r="A44" s="6"/>
      <c r="B44" s="254" t="s">
        <v>466</v>
      </c>
      <c r="C44" s="255"/>
      <c r="D44" s="255"/>
      <c r="E44" s="255"/>
      <c r="F44" s="255"/>
      <c r="G44" s="255"/>
      <c r="H44" s="255"/>
      <c r="I44" s="255"/>
      <c r="J44" s="255"/>
      <c r="K44" s="255"/>
      <c r="L44" s="255"/>
      <c r="M44" s="255"/>
      <c r="N44" s="256"/>
      <c r="O44" s="235" t="s">
        <v>512</v>
      </c>
      <c r="P44" s="236" t="s">
        <v>512</v>
      </c>
      <c r="Q44" s="236" t="s">
        <v>512</v>
      </c>
      <c r="R44" s="236" t="s">
        <v>512</v>
      </c>
      <c r="S44" s="236" t="s">
        <v>512</v>
      </c>
      <c r="T44" s="236" t="s">
        <v>512</v>
      </c>
      <c r="U44" s="236" t="s">
        <v>512</v>
      </c>
      <c r="V44" s="236" t="s">
        <v>512</v>
      </c>
      <c r="W44" s="236" t="s">
        <v>512</v>
      </c>
      <c r="X44" s="236" t="s">
        <v>512</v>
      </c>
      <c r="Y44" s="236" t="s">
        <v>512</v>
      </c>
      <c r="Z44" s="236" t="s">
        <v>512</v>
      </c>
      <c r="AA44" s="237" t="s">
        <v>512</v>
      </c>
      <c r="AB44" s="238" t="s">
        <v>45</v>
      </c>
      <c r="AC44" s="239"/>
      <c r="AD44" s="239"/>
      <c r="AE44" s="239"/>
      <c r="AF44" s="240"/>
      <c r="AG44" s="241"/>
      <c r="AH44" s="242"/>
      <c r="AI44" s="242"/>
      <c r="AJ44" s="242"/>
      <c r="AK44" s="242"/>
      <c r="AL44" s="242"/>
      <c r="AM44" s="242"/>
      <c r="AN44" s="242"/>
      <c r="AO44" s="288"/>
      <c r="AP44" s="6"/>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row>
    <row r="45" spans="1:71" ht="16.5" customHeight="1" x14ac:dyDescent="0.15">
      <c r="A45" s="6"/>
      <c r="B45" s="226"/>
      <c r="C45" s="227"/>
      <c r="D45" s="227"/>
      <c r="E45" s="227"/>
      <c r="F45" s="227"/>
      <c r="G45" s="227"/>
      <c r="H45" s="227"/>
      <c r="I45" s="227"/>
      <c r="J45" s="227"/>
      <c r="K45" s="227"/>
      <c r="L45" s="227"/>
      <c r="M45" s="227"/>
      <c r="N45" s="228"/>
      <c r="O45" s="235" t="s">
        <v>512</v>
      </c>
      <c r="P45" s="236" t="s">
        <v>512</v>
      </c>
      <c r="Q45" s="236" t="s">
        <v>512</v>
      </c>
      <c r="R45" s="236" t="s">
        <v>512</v>
      </c>
      <c r="S45" s="236" t="s">
        <v>512</v>
      </c>
      <c r="T45" s="236" t="s">
        <v>512</v>
      </c>
      <c r="U45" s="236" t="s">
        <v>512</v>
      </c>
      <c r="V45" s="236" t="s">
        <v>512</v>
      </c>
      <c r="W45" s="236" t="s">
        <v>512</v>
      </c>
      <c r="X45" s="236" t="s">
        <v>512</v>
      </c>
      <c r="Y45" s="236" t="s">
        <v>512</v>
      </c>
      <c r="Z45" s="236" t="s">
        <v>512</v>
      </c>
      <c r="AA45" s="237" t="s">
        <v>512</v>
      </c>
      <c r="AB45" s="241"/>
      <c r="AC45" s="242"/>
      <c r="AD45" s="242"/>
      <c r="AE45" s="242"/>
      <c r="AF45" s="243"/>
      <c r="AG45" s="241"/>
      <c r="AH45" s="242"/>
      <c r="AI45" s="242"/>
      <c r="AJ45" s="242"/>
      <c r="AK45" s="242"/>
      <c r="AL45" s="242"/>
      <c r="AM45" s="242"/>
      <c r="AN45" s="242"/>
      <c r="AO45" s="288"/>
      <c r="AP45" s="6"/>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row>
    <row r="46" spans="1:71" ht="23.25" customHeight="1" x14ac:dyDescent="0.15">
      <c r="A46" s="6"/>
      <c r="B46" s="254" t="s">
        <v>509</v>
      </c>
      <c r="C46" s="255"/>
      <c r="D46" s="255"/>
      <c r="E46" s="255"/>
      <c r="F46" s="255"/>
      <c r="G46" s="255"/>
      <c r="H46" s="255"/>
      <c r="I46" s="255"/>
      <c r="J46" s="255"/>
      <c r="K46" s="255"/>
      <c r="L46" s="255"/>
      <c r="M46" s="255"/>
      <c r="N46" s="256"/>
      <c r="O46" s="232" t="s">
        <v>510</v>
      </c>
      <c r="P46" s="233"/>
      <c r="Q46" s="233"/>
      <c r="R46" s="233"/>
      <c r="S46" s="233"/>
      <c r="T46" s="233"/>
      <c r="U46" s="233"/>
      <c r="V46" s="233"/>
      <c r="W46" s="233"/>
      <c r="X46" s="233"/>
      <c r="Y46" s="233"/>
      <c r="Z46" s="233"/>
      <c r="AA46" s="234"/>
      <c r="AB46" s="238" t="s">
        <v>511</v>
      </c>
      <c r="AC46" s="239"/>
      <c r="AD46" s="239"/>
      <c r="AE46" s="239"/>
      <c r="AF46" s="240"/>
      <c r="AG46" s="241"/>
      <c r="AH46" s="242"/>
      <c r="AI46" s="242"/>
      <c r="AJ46" s="242"/>
      <c r="AK46" s="242"/>
      <c r="AL46" s="242"/>
      <c r="AM46" s="242"/>
      <c r="AN46" s="242"/>
      <c r="AO46" s="288"/>
      <c r="AP46" s="6"/>
    </row>
    <row r="47" spans="1:71" ht="23.25" customHeight="1" thickBot="1" x14ac:dyDescent="0.2">
      <c r="A47" s="6"/>
      <c r="B47" s="261"/>
      <c r="C47" s="262"/>
      <c r="D47" s="262"/>
      <c r="E47" s="262"/>
      <c r="F47" s="262"/>
      <c r="G47" s="262"/>
      <c r="H47" s="262"/>
      <c r="I47" s="262"/>
      <c r="J47" s="262"/>
      <c r="K47" s="262"/>
      <c r="L47" s="262"/>
      <c r="M47" s="262"/>
      <c r="N47" s="263"/>
      <c r="O47" s="264"/>
      <c r="P47" s="265"/>
      <c r="Q47" s="265"/>
      <c r="R47" s="265"/>
      <c r="S47" s="265"/>
      <c r="T47" s="265"/>
      <c r="U47" s="265"/>
      <c r="V47" s="265"/>
      <c r="W47" s="265"/>
      <c r="X47" s="265"/>
      <c r="Y47" s="265"/>
      <c r="Z47" s="265"/>
      <c r="AA47" s="266"/>
      <c r="AB47" s="267"/>
      <c r="AC47" s="268"/>
      <c r="AD47" s="268"/>
      <c r="AE47" s="268"/>
      <c r="AF47" s="269"/>
      <c r="AG47" s="267"/>
      <c r="AH47" s="268"/>
      <c r="AI47" s="268"/>
      <c r="AJ47" s="268"/>
      <c r="AK47" s="268"/>
      <c r="AL47" s="268"/>
      <c r="AM47" s="268"/>
      <c r="AN47" s="268"/>
      <c r="AO47" s="289"/>
      <c r="AP47" s="6"/>
    </row>
    <row r="48" spans="1:71" ht="15" customHeight="1" x14ac:dyDescent="0.15">
      <c r="A48" s="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6"/>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row>
    <row r="49" spans="1:70" ht="15" customHeight="1" x14ac:dyDescent="0.15">
      <c r="A49" s="6"/>
      <c r="B49" s="6"/>
      <c r="C49" s="156" t="s">
        <v>499</v>
      </c>
      <c r="D49" s="155"/>
      <c r="E49" s="15"/>
      <c r="F49" s="6"/>
      <c r="G49" s="6"/>
      <c r="H49" s="6"/>
      <c r="I49" s="6"/>
      <c r="J49" s="6"/>
      <c r="K49" s="6"/>
      <c r="L49" s="6"/>
      <c r="M49" s="6"/>
      <c r="Q49" s="15"/>
      <c r="R49" s="15"/>
      <c r="S49" s="15"/>
      <c r="T49" s="15"/>
      <c r="U49" s="15"/>
      <c r="V49" s="15"/>
      <c r="W49" s="15"/>
      <c r="X49" s="15"/>
      <c r="Y49" s="15"/>
      <c r="Z49" s="15"/>
      <c r="AA49" s="15"/>
      <c r="AB49" s="15"/>
      <c r="AC49" s="14"/>
      <c r="AD49" s="6"/>
      <c r="AE49" s="6"/>
      <c r="AF49" s="6"/>
      <c r="AG49" s="6"/>
      <c r="AH49" s="6"/>
      <c r="AI49" s="6"/>
      <c r="AJ49" s="6"/>
      <c r="AK49" s="6"/>
      <c r="AL49" s="6"/>
      <c r="AM49" s="6"/>
      <c r="AN49" s="6"/>
      <c r="AO49" s="6"/>
      <c r="AP49" s="6"/>
    </row>
    <row r="50" spans="1:70" ht="15" customHeight="1" x14ac:dyDescent="0.15">
      <c r="A50" s="6"/>
      <c r="B50" s="6"/>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6"/>
      <c r="AP50" s="6"/>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row>
    <row r="51" spans="1:70" ht="15" customHeight="1" x14ac:dyDescent="0.15">
      <c r="A51" s="6"/>
      <c r="B51" s="17"/>
      <c r="C51" s="257" t="s">
        <v>46</v>
      </c>
      <c r="D51" s="257"/>
      <c r="E51" s="257"/>
      <c r="F51" s="257"/>
      <c r="G51" s="257"/>
      <c r="H51" s="25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6"/>
    </row>
    <row r="52" spans="1:70" ht="15" customHeight="1" x14ac:dyDescent="0.15">
      <c r="A52" s="6"/>
      <c r="B52" s="17"/>
      <c r="C52" s="257"/>
      <c r="D52" s="257"/>
      <c r="E52" s="257"/>
      <c r="F52" s="257"/>
      <c r="G52" s="257"/>
      <c r="H52" s="25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6"/>
      <c r="AS52" s="5"/>
    </row>
    <row r="53" spans="1:70" ht="15" hidden="1" customHeight="1" x14ac:dyDescent="0.15">
      <c r="A53" s="6"/>
      <c r="B53" s="6"/>
      <c r="C53" s="6"/>
      <c r="D53" s="244" t="s">
        <v>284</v>
      </c>
      <c r="E53" s="244"/>
      <c r="F53" s="244"/>
      <c r="G53" s="244"/>
      <c r="H53" s="244"/>
      <c r="I53" s="18"/>
      <c r="J53" s="245" t="s">
        <v>57</v>
      </c>
      <c r="K53" s="245"/>
      <c r="L53" s="245"/>
      <c r="M53" s="245"/>
      <c r="N53" s="245"/>
      <c r="O53" s="245"/>
      <c r="P53" s="245"/>
      <c r="Q53" s="245"/>
      <c r="R53" s="245"/>
      <c r="S53" s="245"/>
      <c r="T53" s="245"/>
      <c r="U53" s="245"/>
      <c r="V53" s="245"/>
      <c r="W53" s="245"/>
      <c r="X53" s="245"/>
      <c r="Y53" s="245"/>
      <c r="Z53" s="245"/>
      <c r="AA53" s="245"/>
      <c r="AB53" s="245"/>
      <c r="AC53" s="245"/>
      <c r="AD53" s="18"/>
      <c r="AE53" s="18"/>
      <c r="AF53" s="18"/>
      <c r="AG53" s="18"/>
      <c r="AH53" s="18"/>
      <c r="AI53" s="18"/>
      <c r="AJ53" s="18"/>
      <c r="AK53" s="18"/>
      <c r="AL53" s="18"/>
      <c r="AM53" s="18"/>
      <c r="AN53" s="18"/>
      <c r="AO53" s="6"/>
      <c r="AP53" s="6"/>
    </row>
    <row r="54" spans="1:70" ht="15" hidden="1" customHeight="1" x14ac:dyDescent="0.15">
      <c r="A54" s="6"/>
      <c r="B54" s="6"/>
      <c r="C54" s="6"/>
      <c r="D54" s="244"/>
      <c r="E54" s="244"/>
      <c r="F54" s="244"/>
      <c r="G54" s="244"/>
      <c r="H54" s="244"/>
      <c r="I54" s="18"/>
      <c r="J54" s="245"/>
      <c r="K54" s="245"/>
      <c r="L54" s="245"/>
      <c r="M54" s="245"/>
      <c r="N54" s="245"/>
      <c r="O54" s="245"/>
      <c r="P54" s="245"/>
      <c r="Q54" s="245"/>
      <c r="R54" s="245"/>
      <c r="S54" s="245"/>
      <c r="T54" s="245"/>
      <c r="U54" s="245"/>
      <c r="V54" s="245"/>
      <c r="W54" s="245"/>
      <c r="X54" s="245"/>
      <c r="Y54" s="245"/>
      <c r="Z54" s="245"/>
      <c r="AA54" s="245"/>
      <c r="AB54" s="245"/>
      <c r="AC54" s="245"/>
      <c r="AD54" s="18"/>
      <c r="AE54" s="18"/>
      <c r="AF54" s="18"/>
      <c r="AG54" s="18"/>
      <c r="AH54" s="18"/>
      <c r="AI54" s="18"/>
      <c r="AJ54" s="18"/>
      <c r="AK54" s="18"/>
      <c r="AL54" s="18"/>
      <c r="AM54" s="18"/>
      <c r="AN54" s="18"/>
      <c r="AO54" s="6"/>
      <c r="AP54" s="6"/>
    </row>
    <row r="55" spans="1:70" ht="22.5" hidden="1" customHeight="1" x14ac:dyDescent="0.15">
      <c r="A55" s="6"/>
      <c r="B55" s="6"/>
      <c r="C55" s="6"/>
      <c r="D55" s="18"/>
      <c r="E55" s="18"/>
      <c r="F55" s="18"/>
      <c r="G55" s="18"/>
      <c r="H55" s="18"/>
      <c r="I55" s="18"/>
      <c r="J55" s="197" t="s">
        <v>59</v>
      </c>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6"/>
    </row>
    <row r="56" spans="1:70" ht="22.5" hidden="1" customHeight="1" x14ac:dyDescent="0.15">
      <c r="A56" s="6"/>
      <c r="B56" s="6"/>
      <c r="C56" s="6"/>
      <c r="D56" s="18"/>
      <c r="E56" s="18"/>
      <c r="F56" s="18"/>
      <c r="G56" s="18"/>
      <c r="H56" s="18"/>
      <c r="I56" s="18"/>
      <c r="J56" s="198" t="s">
        <v>82</v>
      </c>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6"/>
    </row>
    <row r="57" spans="1:70" ht="15" hidden="1"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70" ht="15" customHeight="1" x14ac:dyDescent="0.15">
      <c r="A58" s="6"/>
      <c r="B58" s="6"/>
      <c r="C58" s="246" t="s">
        <v>467</v>
      </c>
      <c r="D58" s="246"/>
      <c r="E58" s="246"/>
      <c r="F58" s="246"/>
      <c r="G58" s="246"/>
      <c r="H58" s="246"/>
      <c r="I58" s="18"/>
      <c r="J58" s="245" t="s">
        <v>513</v>
      </c>
      <c r="K58" s="245"/>
      <c r="L58" s="245"/>
      <c r="M58" s="245"/>
      <c r="N58" s="245"/>
      <c r="O58" s="245"/>
      <c r="P58" s="245"/>
      <c r="Q58" s="245"/>
      <c r="R58" s="245"/>
      <c r="S58" s="245"/>
      <c r="T58" s="245"/>
      <c r="U58" s="245"/>
      <c r="V58" s="245"/>
      <c r="W58" s="245"/>
      <c r="X58" s="245"/>
      <c r="Y58" s="245"/>
      <c r="Z58" s="245"/>
      <c r="AA58" s="245"/>
      <c r="AB58" s="245"/>
      <c r="AC58" s="245"/>
      <c r="AD58" s="18"/>
      <c r="AE58" s="18"/>
      <c r="AF58" s="18"/>
      <c r="AG58" s="18"/>
      <c r="AH58" s="18"/>
      <c r="AI58" s="18"/>
      <c r="AJ58" s="18"/>
      <c r="AK58" s="18"/>
      <c r="AL58" s="18"/>
      <c r="AM58" s="18"/>
      <c r="AN58" s="18"/>
      <c r="AO58" s="6"/>
      <c r="AP58" s="6"/>
    </row>
    <row r="59" spans="1:70" ht="15" customHeight="1" x14ac:dyDescent="0.15">
      <c r="A59" s="6"/>
      <c r="B59" s="6"/>
      <c r="C59" s="246"/>
      <c r="D59" s="246"/>
      <c r="E59" s="246"/>
      <c r="F59" s="246"/>
      <c r="G59" s="246"/>
      <c r="H59" s="246"/>
      <c r="I59" s="18"/>
      <c r="J59" s="245"/>
      <c r="K59" s="245"/>
      <c r="L59" s="245"/>
      <c r="M59" s="245"/>
      <c r="N59" s="245"/>
      <c r="O59" s="245"/>
      <c r="P59" s="245"/>
      <c r="Q59" s="245"/>
      <c r="R59" s="245"/>
      <c r="S59" s="245"/>
      <c r="T59" s="245"/>
      <c r="U59" s="245"/>
      <c r="V59" s="245"/>
      <c r="W59" s="245"/>
      <c r="X59" s="245"/>
      <c r="Y59" s="245"/>
      <c r="Z59" s="245"/>
      <c r="AA59" s="245"/>
      <c r="AB59" s="245"/>
      <c r="AC59" s="245"/>
      <c r="AD59" s="18"/>
      <c r="AE59" s="18"/>
      <c r="AF59" s="18"/>
      <c r="AG59" s="18"/>
      <c r="AH59" s="18"/>
      <c r="AI59" s="18"/>
      <c r="AJ59" s="18"/>
      <c r="AK59" s="18"/>
      <c r="AL59" s="18"/>
      <c r="AM59" s="18"/>
      <c r="AN59" s="18"/>
      <c r="AO59" s="6"/>
      <c r="AP59" s="6"/>
    </row>
    <row r="60" spans="1:70" ht="22.5" customHeight="1" x14ac:dyDescent="0.15">
      <c r="A60" s="6"/>
      <c r="B60" s="6"/>
      <c r="C60" s="6"/>
      <c r="D60" s="18"/>
      <c r="E60" s="18"/>
      <c r="F60" s="18"/>
      <c r="G60" s="18"/>
      <c r="H60" s="18"/>
      <c r="I60" s="18"/>
      <c r="J60" s="199" t="s">
        <v>468</v>
      </c>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6"/>
    </row>
    <row r="61" spans="1:70" ht="22.5" customHeight="1" x14ac:dyDescent="0.15">
      <c r="A61" s="6"/>
      <c r="B61" s="6"/>
      <c r="C61" s="6"/>
      <c r="D61" s="18"/>
      <c r="E61" s="18"/>
      <c r="F61" s="18"/>
      <c r="G61" s="18"/>
      <c r="H61" s="18"/>
      <c r="I61" s="18"/>
      <c r="J61" s="197" t="s">
        <v>500</v>
      </c>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6"/>
    </row>
    <row r="62" spans="1:70" ht="15" customHeight="1" x14ac:dyDescent="0.15">
      <c r="A62" s="6"/>
      <c r="B62" s="6"/>
      <c r="C62" s="6"/>
      <c r="D62" s="18"/>
      <c r="E62" s="18"/>
      <c r="F62" s="18"/>
      <c r="G62" s="18"/>
      <c r="H62" s="18"/>
      <c r="I62" s="18"/>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6"/>
    </row>
    <row r="63" spans="1:70" ht="15" customHeight="1"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70" ht="15" customHeight="1" x14ac:dyDescent="0.15">
      <c r="A64" s="6"/>
      <c r="B64" s="6"/>
      <c r="C64" s="6"/>
      <c r="D64" s="6"/>
      <c r="E64" s="6"/>
      <c r="F64" s="6"/>
      <c r="G64" s="6"/>
      <c r="H64" s="6"/>
      <c r="I64" s="6"/>
      <c r="J64" s="6"/>
      <c r="K64" s="6"/>
      <c r="L64" s="187" t="s">
        <v>48</v>
      </c>
      <c r="M64" s="187"/>
      <c r="N64" s="187"/>
      <c r="O64" s="187"/>
      <c r="P64" s="187"/>
      <c r="Q64" s="187"/>
      <c r="R64" s="187"/>
      <c r="S64" s="187"/>
      <c r="T64" s="187"/>
      <c r="U64" s="187"/>
      <c r="V64" s="187"/>
      <c r="W64" s="187"/>
      <c r="X64" s="187"/>
      <c r="Y64" s="187"/>
      <c r="Z64" s="187"/>
      <c r="AA64" s="187"/>
      <c r="AB64" s="187"/>
      <c r="AC64" s="187"/>
      <c r="AD64" s="187"/>
      <c r="AE64" s="187"/>
      <c r="AF64" s="6"/>
      <c r="AG64" s="6"/>
      <c r="AH64" s="6"/>
      <c r="AI64" s="6"/>
      <c r="AJ64" s="6"/>
      <c r="AK64" s="6"/>
      <c r="AL64" s="6"/>
      <c r="AM64" s="6"/>
      <c r="AN64" s="6"/>
      <c r="AO64" s="6"/>
      <c r="AP64" s="6"/>
    </row>
    <row r="65" spans="1:42" ht="15" customHeight="1" x14ac:dyDescent="0.15">
      <c r="A65" s="6"/>
      <c r="B65" s="6"/>
      <c r="C65" s="6"/>
      <c r="D65" s="6"/>
      <c r="E65" s="6"/>
      <c r="F65" s="6"/>
      <c r="G65" s="6"/>
      <c r="H65" s="6"/>
      <c r="I65" s="6"/>
      <c r="J65" s="6"/>
      <c r="K65" s="6"/>
      <c r="L65" s="187"/>
      <c r="M65" s="187"/>
      <c r="N65" s="187"/>
      <c r="O65" s="187"/>
      <c r="P65" s="187"/>
      <c r="Q65" s="187"/>
      <c r="R65" s="187"/>
      <c r="S65" s="187"/>
      <c r="T65" s="187"/>
      <c r="U65" s="187"/>
      <c r="V65" s="187"/>
      <c r="W65" s="187"/>
      <c r="X65" s="187"/>
      <c r="Y65" s="187"/>
      <c r="Z65" s="187"/>
      <c r="AA65" s="187"/>
      <c r="AB65" s="187"/>
      <c r="AC65" s="187"/>
      <c r="AD65" s="187"/>
      <c r="AE65" s="187"/>
      <c r="AF65" s="6"/>
      <c r="AG65" s="6"/>
      <c r="AH65" s="6"/>
      <c r="AI65" s="6"/>
      <c r="AJ65" s="6"/>
      <c r="AK65" s="6"/>
      <c r="AL65" s="6"/>
      <c r="AM65" s="6"/>
      <c r="AN65" s="6"/>
      <c r="AO65" s="6"/>
      <c r="AP65" s="6"/>
    </row>
    <row r="66" spans="1:42" ht="15" customHeight="1" x14ac:dyDescent="0.15">
      <c r="A66" s="6"/>
      <c r="B66" s="6"/>
      <c r="C66" s="6"/>
      <c r="D66" s="6"/>
      <c r="E66" s="6"/>
      <c r="F66" s="6"/>
      <c r="G66" s="6"/>
      <c r="H66" s="6"/>
      <c r="I66" s="6"/>
      <c r="J66" s="6"/>
      <c r="K66" s="6"/>
      <c r="L66" s="187"/>
      <c r="M66" s="187"/>
      <c r="N66" s="187"/>
      <c r="O66" s="187"/>
      <c r="P66" s="187"/>
      <c r="Q66" s="187"/>
      <c r="R66" s="187"/>
      <c r="S66" s="187"/>
      <c r="T66" s="187"/>
      <c r="U66" s="187"/>
      <c r="V66" s="187"/>
      <c r="W66" s="187"/>
      <c r="X66" s="187"/>
      <c r="Y66" s="187"/>
      <c r="Z66" s="187"/>
      <c r="AA66" s="187"/>
      <c r="AB66" s="187"/>
      <c r="AC66" s="187"/>
      <c r="AD66" s="187"/>
      <c r="AE66" s="187"/>
      <c r="AF66" s="6"/>
      <c r="AG66" s="6"/>
      <c r="AH66" s="6"/>
      <c r="AI66" s="6"/>
      <c r="AJ66" s="6"/>
      <c r="AK66" s="6"/>
      <c r="AL66" s="6"/>
      <c r="AM66" s="6"/>
      <c r="AN66" s="6"/>
      <c r="AO66" s="6"/>
      <c r="AP66" s="6"/>
    </row>
    <row r="67" spans="1:42" ht="15"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ht="15" customHeight="1" x14ac:dyDescent="0.15"/>
    <row r="69" spans="1:42" ht="15" customHeight="1" x14ac:dyDescent="0.15"/>
    <row r="70" spans="1:42" ht="15" customHeight="1" x14ac:dyDescent="0.15"/>
    <row r="71" spans="1:42" ht="15" customHeight="1" x14ac:dyDescent="0.15"/>
    <row r="72" spans="1:42" ht="15" customHeight="1" x14ac:dyDescent="0.15"/>
    <row r="73" spans="1:42" ht="15" customHeight="1" x14ac:dyDescent="0.15"/>
    <row r="74" spans="1:42" ht="15" customHeight="1" x14ac:dyDescent="0.15"/>
    <row r="75" spans="1:42" ht="15" customHeight="1" x14ac:dyDescent="0.15"/>
    <row r="76" spans="1:42" ht="15" customHeight="1" x14ac:dyDescent="0.15"/>
    <row r="77" spans="1:42" ht="15" customHeight="1" x14ac:dyDescent="0.15"/>
    <row r="78" spans="1:42" ht="15" customHeight="1" x14ac:dyDescent="0.15"/>
    <row r="79" spans="1:42" ht="15" customHeight="1" x14ac:dyDescent="0.15"/>
    <row r="80" spans="1:42"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sheetData>
  <sheetProtection selectLockedCells="1"/>
  <mergeCells count="41">
    <mergeCell ref="AR38:BS45"/>
    <mergeCell ref="A4:AP5"/>
    <mergeCell ref="A6:AP8"/>
    <mergeCell ref="O24:AA27"/>
    <mergeCell ref="AB22:AF23"/>
    <mergeCell ref="AG22:AO23"/>
    <mergeCell ref="AB24:AF27"/>
    <mergeCell ref="B22:N23"/>
    <mergeCell ref="B24:N27"/>
    <mergeCell ref="AG38:AO47"/>
    <mergeCell ref="J53:AC54"/>
    <mergeCell ref="J58:AC59"/>
    <mergeCell ref="C58:H59"/>
    <mergeCell ref="AG24:AO27"/>
    <mergeCell ref="B40:N41"/>
    <mergeCell ref="B42:N43"/>
    <mergeCell ref="B44:N45"/>
    <mergeCell ref="C51:H52"/>
    <mergeCell ref="B36:N37"/>
    <mergeCell ref="B28:N29"/>
    <mergeCell ref="B30:N31"/>
    <mergeCell ref="B34:N35"/>
    <mergeCell ref="B46:N47"/>
    <mergeCell ref="O46:AA47"/>
    <mergeCell ref="AB46:AF47"/>
    <mergeCell ref="L64:AE66"/>
    <mergeCell ref="N10:AC12"/>
    <mergeCell ref="J55:AO55"/>
    <mergeCell ref="J56:AO56"/>
    <mergeCell ref="J61:AO61"/>
    <mergeCell ref="J60:AO60"/>
    <mergeCell ref="O22:AA23"/>
    <mergeCell ref="O28:AA37"/>
    <mergeCell ref="AB28:AF37"/>
    <mergeCell ref="AG28:AO37"/>
    <mergeCell ref="B32:N33"/>
    <mergeCell ref="B38:N39"/>
    <mergeCell ref="O38:AA45"/>
    <mergeCell ref="AB38:AF43"/>
    <mergeCell ref="AB44:AF45"/>
    <mergeCell ref="D53:H54"/>
  </mergeCells>
  <phoneticPr fontId="10"/>
  <pageMargins left="0.52" right="0.22" top="0.68" bottom="0.14000000000000001" header="0.31496062992125984" footer="0.31496062992125984"/>
  <pageSetup paperSize="9" scale="86" orientation="portrait" r:id="rId1"/>
  <colBreaks count="1" manualBreakCount="1">
    <brk id="4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09930-EAE0-4877-A5B6-FC8A31D91F40}">
  <sheetPr>
    <tabColor rgb="FFFF0066"/>
  </sheetPr>
  <dimension ref="A1:AO2"/>
  <sheetViews>
    <sheetView topLeftCell="N1" workbookViewId="0">
      <selection activeCell="AG2" sqref="AG2"/>
    </sheetView>
  </sheetViews>
  <sheetFormatPr defaultColWidth="8.875" defaultRowHeight="18.75" x14ac:dyDescent="0.15"/>
  <cols>
    <col min="1" max="1" width="8.875" style="41"/>
    <col min="2" max="2" width="9.375" style="41" bestFit="1" customWidth="1"/>
    <col min="3" max="16384" width="8.875" style="41"/>
  </cols>
  <sheetData>
    <row r="1" spans="1:41" x14ac:dyDescent="0.15">
      <c r="A1" s="41" t="s">
        <v>192</v>
      </c>
      <c r="B1" s="41" t="s">
        <v>193</v>
      </c>
      <c r="C1" s="41" t="s">
        <v>87</v>
      </c>
      <c r="D1" s="151" t="s">
        <v>472</v>
      </c>
      <c r="E1" s="151" t="s">
        <v>473</v>
      </c>
      <c r="F1" s="151" t="s">
        <v>474</v>
      </c>
      <c r="G1" s="151" t="s">
        <v>475</v>
      </c>
      <c r="H1" s="77" t="s">
        <v>237</v>
      </c>
      <c r="I1" s="77" t="s">
        <v>238</v>
      </c>
      <c r="J1" s="77" t="s">
        <v>239</v>
      </c>
      <c r="K1" s="77" t="s">
        <v>240</v>
      </c>
      <c r="L1" s="77" t="s">
        <v>241</v>
      </c>
      <c r="M1" s="77" t="s">
        <v>242</v>
      </c>
      <c r="N1" s="77" t="s">
        <v>243</v>
      </c>
      <c r="O1" s="77" t="s">
        <v>244</v>
      </c>
      <c r="P1" s="77" t="s">
        <v>245</v>
      </c>
      <c r="Q1" s="77" t="s">
        <v>246</v>
      </c>
      <c r="R1" s="77" t="s">
        <v>247</v>
      </c>
      <c r="S1" s="77" t="s">
        <v>248</v>
      </c>
      <c r="T1" s="77" t="s">
        <v>249</v>
      </c>
      <c r="U1" s="77" t="s">
        <v>250</v>
      </c>
      <c r="V1" s="77" t="s">
        <v>251</v>
      </c>
      <c r="W1" s="77" t="s">
        <v>252</v>
      </c>
      <c r="X1" s="77" t="s">
        <v>253</v>
      </c>
      <c r="Y1" s="77" t="s">
        <v>260</v>
      </c>
      <c r="Z1" s="77" t="s">
        <v>254</v>
      </c>
      <c r="AA1" s="77" t="s">
        <v>255</v>
      </c>
      <c r="AB1" s="77" t="s">
        <v>256</v>
      </c>
      <c r="AC1" s="77" t="s">
        <v>257</v>
      </c>
      <c r="AD1" s="77" t="s">
        <v>258</v>
      </c>
      <c r="AE1" s="77" t="s">
        <v>259</v>
      </c>
      <c r="AF1" s="822" t="s">
        <v>102</v>
      </c>
      <c r="AG1" s="822" t="s">
        <v>236</v>
      </c>
      <c r="AH1" s="88" t="s">
        <v>233</v>
      </c>
      <c r="AI1" s="88" t="s">
        <v>274</v>
      </c>
      <c r="AJ1" s="88" t="s">
        <v>234</v>
      </c>
      <c r="AK1" s="88" t="s">
        <v>92</v>
      </c>
      <c r="AL1" s="88" t="s">
        <v>275</v>
      </c>
      <c r="AM1" s="88" t="s">
        <v>276</v>
      </c>
      <c r="AN1" s="88" t="s">
        <v>235</v>
      </c>
      <c r="AO1" s="77"/>
    </row>
    <row r="2" spans="1:41" x14ac:dyDescent="0.15">
      <c r="A2" s="41">
        <f>+⑦借用希望楽器申込書!AI14</f>
        <v>0</v>
      </c>
      <c r="B2" s="41">
        <f>VLOOKUP($A$2,※連盟使用欄１!$A$2:$L$17,2)</f>
        <v>0</v>
      </c>
      <c r="C2" s="41">
        <f>VLOOKUP($A$2,※連盟使用欄１!$A$2:$L$17,3)</f>
        <v>0</v>
      </c>
      <c r="D2" s="41">
        <f>+⑦借用希望楽器申込書!Z53</f>
        <v>0</v>
      </c>
      <c r="E2" s="41">
        <f>+⑦借用希望楽器申込書!Z50</f>
        <v>0</v>
      </c>
      <c r="F2" s="41">
        <f>+⑦借用希望楽器申込書!Z56</f>
        <v>0</v>
      </c>
      <c r="G2" s="41">
        <f>+⑦借用希望楽器申込書!Z59</f>
        <v>0</v>
      </c>
      <c r="H2" s="41">
        <f>+⑦借用希望楽器申込書!M19</f>
        <v>0</v>
      </c>
      <c r="I2" s="41">
        <f>+⑦借用希望楽器申込書!Z19</f>
        <v>0</v>
      </c>
      <c r="J2" s="41">
        <f>+⑦借用希望楽器申込書!AM19</f>
        <v>0</v>
      </c>
      <c r="K2" s="41">
        <f>+⑦借用希望楽器申込書!M21</f>
        <v>0</v>
      </c>
      <c r="L2" s="41">
        <f>+⑦借用希望楽器申込書!Z21</f>
        <v>0</v>
      </c>
      <c r="M2" s="41">
        <f>+⑦借用希望楽器申込書!AM21</f>
        <v>0</v>
      </c>
      <c r="N2" s="41">
        <f>+⑦借用希望楽器申込書!M23</f>
        <v>0</v>
      </c>
      <c r="O2" s="41">
        <f>+⑦借用希望楽器申込書!Z23</f>
        <v>0</v>
      </c>
      <c r="P2" s="41">
        <f>+⑦借用希望楽器申込書!AM23</f>
        <v>0</v>
      </c>
      <c r="Q2" s="41">
        <f>+⑦借用希望楽器申込書!M25</f>
        <v>0</v>
      </c>
      <c r="R2" s="41">
        <f>+⑦借用希望楽器申込書!Z25</f>
        <v>0</v>
      </c>
      <c r="S2" s="41">
        <f>+⑦借用希望楽器申込書!C34</f>
        <v>0</v>
      </c>
      <c r="T2" s="41">
        <f>+⑧司会者用資料!J18</f>
        <v>0</v>
      </c>
      <c r="U2" s="41">
        <f>+⑧司会者用資料!J25</f>
        <v>0</v>
      </c>
      <c r="V2" s="41">
        <f>+⑧司会者用資料!M24</f>
        <v>0</v>
      </c>
      <c r="W2" s="41">
        <f>+⑧司会者用資料!J27</f>
        <v>0</v>
      </c>
      <c r="X2" s="41">
        <f>+⑧司会者用資料!J34</f>
        <v>0</v>
      </c>
      <c r="Y2" s="41">
        <f>+⑧司会者用資料!M33</f>
        <v>0</v>
      </c>
      <c r="Z2" s="41">
        <f>+⑧司会者用資料!AH33</f>
        <v>0</v>
      </c>
      <c r="AA2" s="41">
        <f>+⑧司会者用資料!J36</f>
        <v>0</v>
      </c>
      <c r="AB2" s="41">
        <f>+⑧司会者用資料!U37</f>
        <v>0</v>
      </c>
      <c r="AC2" s="41">
        <f>+⑧司会者用資料!J39</f>
        <v>0</v>
      </c>
      <c r="AD2" s="41">
        <f>+⑧司会者用資料!J47</f>
        <v>0</v>
      </c>
      <c r="AE2" s="41">
        <f>+⑧司会者用資料!J55</f>
        <v>0</v>
      </c>
      <c r="AF2" s="41">
        <f>+⑨行動計画書!J16</f>
        <v>0</v>
      </c>
      <c r="AG2" s="41">
        <f>+⑨行動計画書!AF16</f>
        <v>0</v>
      </c>
      <c r="AH2" s="41">
        <f>+⑨行動計画書!C21</f>
        <v>0</v>
      </c>
      <c r="AI2" s="41">
        <f>+⑨行動計画書!R21</f>
        <v>0</v>
      </c>
      <c r="AJ2" s="41">
        <f>+⑨行動計画書!Y21</f>
        <v>0</v>
      </c>
      <c r="AK2" s="41">
        <f>+⑨行動計画書!AG21</f>
        <v>0</v>
      </c>
      <c r="AL2" s="41">
        <f>+⑨行動計画書!C25</f>
        <v>0</v>
      </c>
      <c r="AM2" s="41">
        <f>+⑨行動計画書!R25</f>
        <v>0</v>
      </c>
      <c r="AN2" s="41">
        <f>+⑨行動計画書!Y25</f>
        <v>0</v>
      </c>
    </row>
  </sheetData>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BS218"/>
  <sheetViews>
    <sheetView showZeros="0" zoomScaleNormal="100" workbookViewId="0">
      <selection activeCell="AI14" sqref="AI14:AO16"/>
    </sheetView>
  </sheetViews>
  <sheetFormatPr defaultRowHeight="13.5" x14ac:dyDescent="0.15"/>
  <cols>
    <col min="1" max="62" width="2.5" customWidth="1"/>
  </cols>
  <sheetData>
    <row r="1" spans="1:66"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row>
    <row r="2" spans="1:66"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66"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66" ht="15" customHeight="1" x14ac:dyDescent="0.15">
      <c r="A4" s="6"/>
      <c r="B4" s="342" t="s">
        <v>78</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6"/>
    </row>
    <row r="5" spans="1:66" ht="15" customHeight="1" x14ac:dyDescent="0.15">
      <c r="A5" s="6"/>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6"/>
    </row>
    <row r="6" spans="1:66" ht="15" customHeight="1" x14ac:dyDescent="0.15">
      <c r="A6" s="6"/>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6"/>
    </row>
    <row r="7" spans="1:66" ht="15" customHeight="1" x14ac:dyDescent="0.15">
      <c r="A7" s="6"/>
      <c r="B7" s="7"/>
      <c r="C7" s="362" t="s">
        <v>80</v>
      </c>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7"/>
      <c r="AE7" s="7"/>
      <c r="AF7" s="7"/>
      <c r="AG7" s="7"/>
      <c r="AH7" s="7"/>
      <c r="AI7" s="7"/>
      <c r="AJ7" s="7"/>
      <c r="AK7" s="7"/>
      <c r="AL7" s="7"/>
      <c r="AM7" s="7"/>
      <c r="AN7" s="7"/>
      <c r="AO7" s="7"/>
      <c r="AP7" s="7"/>
      <c r="AQ7" s="6"/>
    </row>
    <row r="8" spans="1:66" ht="15" customHeight="1" x14ac:dyDescent="0.15">
      <c r="A8" s="6"/>
      <c r="B8" s="7"/>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7"/>
      <c r="AE8" s="7"/>
      <c r="AF8" s="7"/>
      <c r="AG8" s="7"/>
      <c r="AH8" s="7"/>
      <c r="AI8" s="7"/>
      <c r="AJ8" s="7"/>
      <c r="AK8" s="7"/>
      <c r="AL8" s="7"/>
      <c r="AM8" s="7"/>
      <c r="AN8" s="7"/>
      <c r="AO8" s="7"/>
      <c r="AP8" s="7"/>
      <c r="AQ8" s="6"/>
    </row>
    <row r="9" spans="1:66" ht="15" customHeight="1" x14ac:dyDescent="0.15">
      <c r="A9" s="6"/>
      <c r="B9" s="344" t="s">
        <v>72</v>
      </c>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6"/>
    </row>
    <row r="10" spans="1:66" ht="15" customHeight="1" x14ac:dyDescent="0.15">
      <c r="A10" s="6"/>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6"/>
    </row>
    <row r="11" spans="1:66" ht="15" customHeight="1" x14ac:dyDescent="0.15">
      <c r="A11" s="6"/>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6"/>
    </row>
    <row r="12" spans="1:66" ht="15" customHeight="1" thickBot="1" x14ac:dyDescent="0.2">
      <c r="A12" s="6"/>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6"/>
    </row>
    <row r="13" spans="1:66" ht="20.25" customHeight="1" x14ac:dyDescent="0.15">
      <c r="A13" s="6"/>
      <c r="B13" s="6"/>
      <c r="C13" s="345" t="s">
        <v>1</v>
      </c>
      <c r="D13" s="346"/>
      <c r="E13" s="346"/>
      <c r="F13" s="346"/>
      <c r="G13" s="346"/>
      <c r="H13" s="346"/>
      <c r="I13" s="347"/>
      <c r="J13" s="365">
        <f>VLOOKUP($AI$14,※連盟使用欄１!$A$2:$L$17,2)</f>
        <v>0</v>
      </c>
      <c r="K13" s="366"/>
      <c r="L13" s="366"/>
      <c r="M13" s="366"/>
      <c r="N13" s="366"/>
      <c r="O13" s="366"/>
      <c r="P13" s="363" t="s">
        <v>16</v>
      </c>
      <c r="Q13" s="363"/>
      <c r="R13" s="363"/>
      <c r="S13" s="364"/>
      <c r="T13" s="367"/>
      <c r="U13" s="368"/>
      <c r="V13" s="368"/>
      <c r="W13" s="368"/>
      <c r="X13" s="368"/>
      <c r="Y13" s="368"/>
      <c r="Z13" s="368"/>
      <c r="AA13" s="368"/>
      <c r="AB13" s="368"/>
      <c r="AC13" s="368"/>
      <c r="AD13" s="368"/>
      <c r="AE13" s="368"/>
      <c r="AF13" s="368"/>
      <c r="AG13" s="368"/>
      <c r="AH13" s="369"/>
      <c r="AI13" s="370" t="s">
        <v>26</v>
      </c>
      <c r="AJ13" s="371"/>
      <c r="AK13" s="371"/>
      <c r="AL13" s="371"/>
      <c r="AM13" s="371"/>
      <c r="AN13" s="371"/>
      <c r="AO13" s="372"/>
      <c r="AP13" s="6"/>
      <c r="AQ13" s="6"/>
      <c r="AS13" s="323" t="s">
        <v>374</v>
      </c>
      <c r="AT13" s="323"/>
      <c r="AU13" s="323"/>
      <c r="AV13" s="323"/>
      <c r="AW13" s="323"/>
      <c r="AX13" s="323"/>
      <c r="AY13" s="323"/>
      <c r="AZ13" s="323"/>
      <c r="BA13" s="323"/>
      <c r="BB13" s="323"/>
      <c r="BC13" s="323"/>
      <c r="BD13" s="323"/>
      <c r="BE13" s="323"/>
      <c r="BF13" s="323"/>
      <c r="BG13" s="323"/>
      <c r="BH13" s="323"/>
      <c r="BI13" s="323"/>
      <c r="BJ13" s="323"/>
      <c r="BK13" s="323"/>
      <c r="BL13" s="323"/>
      <c r="BM13" s="82"/>
      <c r="BN13" s="82"/>
    </row>
    <row r="14" spans="1:66" ht="15" customHeight="1" x14ac:dyDescent="0.15">
      <c r="A14" s="6"/>
      <c r="B14" s="6"/>
      <c r="C14" s="348"/>
      <c r="D14" s="349"/>
      <c r="E14" s="349"/>
      <c r="F14" s="349"/>
      <c r="G14" s="349"/>
      <c r="H14" s="349"/>
      <c r="I14" s="350"/>
      <c r="J14" s="354">
        <f>VLOOKUP(AI14,※連盟使用欄１!A1:AP18,3)</f>
        <v>0</v>
      </c>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6"/>
      <c r="AJ14" s="357"/>
      <c r="AK14" s="357"/>
      <c r="AL14" s="357"/>
      <c r="AM14" s="357"/>
      <c r="AN14" s="357"/>
      <c r="AO14" s="358"/>
      <c r="AP14" s="6"/>
      <c r="AQ14" s="6"/>
      <c r="AS14" s="323"/>
      <c r="AT14" s="323"/>
      <c r="AU14" s="323"/>
      <c r="AV14" s="323"/>
      <c r="AW14" s="323"/>
      <c r="AX14" s="323"/>
      <c r="AY14" s="323"/>
      <c r="AZ14" s="323"/>
      <c r="BA14" s="323"/>
      <c r="BB14" s="323"/>
      <c r="BC14" s="323"/>
      <c r="BD14" s="323"/>
      <c r="BE14" s="323"/>
      <c r="BF14" s="323"/>
      <c r="BG14" s="323"/>
      <c r="BH14" s="323"/>
      <c r="BI14" s="323"/>
      <c r="BJ14" s="323"/>
      <c r="BK14" s="323"/>
      <c r="BL14" s="323"/>
      <c r="BM14" s="82"/>
      <c r="BN14" s="82"/>
    </row>
    <row r="15" spans="1:66" ht="15" customHeight="1" x14ac:dyDescent="0.15">
      <c r="A15" s="6"/>
      <c r="B15" s="6"/>
      <c r="C15" s="348"/>
      <c r="D15" s="349"/>
      <c r="E15" s="349"/>
      <c r="F15" s="349"/>
      <c r="G15" s="349"/>
      <c r="H15" s="349"/>
      <c r="I15" s="350"/>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6"/>
      <c r="AJ15" s="357"/>
      <c r="AK15" s="357"/>
      <c r="AL15" s="357"/>
      <c r="AM15" s="357"/>
      <c r="AN15" s="357"/>
      <c r="AO15" s="358"/>
      <c r="AP15" s="6"/>
      <c r="AQ15" s="6"/>
      <c r="AS15" s="323"/>
      <c r="AT15" s="323"/>
      <c r="AU15" s="323"/>
      <c r="AV15" s="323"/>
      <c r="AW15" s="323"/>
      <c r="AX15" s="323"/>
      <c r="AY15" s="323"/>
      <c r="AZ15" s="323"/>
      <c r="BA15" s="323"/>
      <c r="BB15" s="323"/>
      <c r="BC15" s="323"/>
      <c r="BD15" s="323"/>
      <c r="BE15" s="323"/>
      <c r="BF15" s="323"/>
      <c r="BG15" s="323"/>
      <c r="BH15" s="323"/>
      <c r="BI15" s="323"/>
      <c r="BJ15" s="323"/>
      <c r="BK15" s="323"/>
      <c r="BL15" s="323"/>
      <c r="BM15" s="82"/>
      <c r="BN15" s="82"/>
    </row>
    <row r="16" spans="1:66" ht="15" customHeight="1" thickBot="1" x14ac:dyDescent="0.2">
      <c r="A16" s="6"/>
      <c r="B16" s="6"/>
      <c r="C16" s="351"/>
      <c r="D16" s="352"/>
      <c r="E16" s="352"/>
      <c r="F16" s="352"/>
      <c r="G16" s="352"/>
      <c r="H16" s="352"/>
      <c r="I16" s="353"/>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9"/>
      <c r="AJ16" s="360"/>
      <c r="AK16" s="360"/>
      <c r="AL16" s="360"/>
      <c r="AM16" s="360"/>
      <c r="AN16" s="360"/>
      <c r="AO16" s="361"/>
      <c r="AP16" s="6"/>
      <c r="AQ16" s="6"/>
    </row>
    <row r="17" spans="1:45" ht="15" customHeight="1" x14ac:dyDescent="0.15">
      <c r="A17" s="6"/>
      <c r="B17" s="6"/>
      <c r="C17" s="316" t="s">
        <v>15</v>
      </c>
      <c r="D17" s="291"/>
      <c r="E17" s="291"/>
      <c r="F17" s="291"/>
      <c r="G17" s="291"/>
      <c r="H17" s="291"/>
      <c r="I17" s="291"/>
      <c r="J17" s="291"/>
      <c r="K17" s="291"/>
      <c r="L17" s="291"/>
      <c r="M17" s="290" t="s">
        <v>14</v>
      </c>
      <c r="N17" s="291"/>
      <c r="O17" s="314"/>
      <c r="P17" s="318" t="s">
        <v>15</v>
      </c>
      <c r="Q17" s="291"/>
      <c r="R17" s="291"/>
      <c r="S17" s="291"/>
      <c r="T17" s="291"/>
      <c r="U17" s="291"/>
      <c r="V17" s="291"/>
      <c r="W17" s="291"/>
      <c r="X17" s="291"/>
      <c r="Y17" s="291"/>
      <c r="Z17" s="290" t="s">
        <v>14</v>
      </c>
      <c r="AA17" s="291"/>
      <c r="AB17" s="314"/>
      <c r="AC17" s="291" t="s">
        <v>15</v>
      </c>
      <c r="AD17" s="291"/>
      <c r="AE17" s="291"/>
      <c r="AF17" s="291"/>
      <c r="AG17" s="291"/>
      <c r="AH17" s="291"/>
      <c r="AI17" s="291"/>
      <c r="AJ17" s="291"/>
      <c r="AK17" s="291"/>
      <c r="AL17" s="291"/>
      <c r="AM17" s="290" t="s">
        <v>14</v>
      </c>
      <c r="AN17" s="291"/>
      <c r="AO17" s="292"/>
      <c r="AP17" s="6"/>
      <c r="AQ17" s="6"/>
    </row>
    <row r="18" spans="1:45" ht="15" customHeight="1" x14ac:dyDescent="0.15">
      <c r="A18" s="6"/>
      <c r="B18" s="6"/>
      <c r="C18" s="317"/>
      <c r="D18" s="294"/>
      <c r="E18" s="294"/>
      <c r="F18" s="294"/>
      <c r="G18" s="294"/>
      <c r="H18" s="294"/>
      <c r="I18" s="294"/>
      <c r="J18" s="294"/>
      <c r="K18" s="294"/>
      <c r="L18" s="294"/>
      <c r="M18" s="293"/>
      <c r="N18" s="294"/>
      <c r="O18" s="315"/>
      <c r="P18" s="319"/>
      <c r="Q18" s="294"/>
      <c r="R18" s="294"/>
      <c r="S18" s="294"/>
      <c r="T18" s="294"/>
      <c r="U18" s="294"/>
      <c r="V18" s="294"/>
      <c r="W18" s="294"/>
      <c r="X18" s="294"/>
      <c r="Y18" s="294"/>
      <c r="Z18" s="293"/>
      <c r="AA18" s="294"/>
      <c r="AB18" s="315"/>
      <c r="AC18" s="294"/>
      <c r="AD18" s="294"/>
      <c r="AE18" s="294"/>
      <c r="AF18" s="294"/>
      <c r="AG18" s="294"/>
      <c r="AH18" s="294"/>
      <c r="AI18" s="294"/>
      <c r="AJ18" s="294"/>
      <c r="AK18" s="294"/>
      <c r="AL18" s="294"/>
      <c r="AM18" s="293"/>
      <c r="AN18" s="294"/>
      <c r="AO18" s="295"/>
      <c r="AP18" s="6"/>
      <c r="AQ18" s="6"/>
    </row>
    <row r="19" spans="1:45" ht="15" customHeight="1" x14ac:dyDescent="0.15">
      <c r="A19" s="6"/>
      <c r="B19" s="6"/>
      <c r="C19" s="296" t="s">
        <v>263</v>
      </c>
      <c r="D19" s="297"/>
      <c r="E19" s="297"/>
      <c r="F19" s="297"/>
      <c r="G19" s="297"/>
      <c r="H19" s="297"/>
      <c r="I19" s="297"/>
      <c r="J19" s="297"/>
      <c r="K19" s="297"/>
      <c r="L19" s="298"/>
      <c r="M19" s="302"/>
      <c r="N19" s="303"/>
      <c r="O19" s="304"/>
      <c r="P19" s="308" t="s">
        <v>28</v>
      </c>
      <c r="Q19" s="309"/>
      <c r="R19" s="309"/>
      <c r="S19" s="309"/>
      <c r="T19" s="309"/>
      <c r="U19" s="309"/>
      <c r="V19" s="309"/>
      <c r="W19" s="309"/>
      <c r="X19" s="309"/>
      <c r="Y19" s="310"/>
      <c r="Z19" s="302"/>
      <c r="AA19" s="303"/>
      <c r="AB19" s="304"/>
      <c r="AC19" s="308" t="s">
        <v>29</v>
      </c>
      <c r="AD19" s="309"/>
      <c r="AE19" s="309"/>
      <c r="AF19" s="309"/>
      <c r="AG19" s="309"/>
      <c r="AH19" s="309"/>
      <c r="AI19" s="309"/>
      <c r="AJ19" s="309"/>
      <c r="AK19" s="309"/>
      <c r="AL19" s="310"/>
      <c r="AM19" s="302"/>
      <c r="AN19" s="303"/>
      <c r="AO19" s="374"/>
      <c r="AP19" s="6"/>
      <c r="AQ19" s="6"/>
      <c r="AS19" s="44" t="s">
        <v>103</v>
      </c>
    </row>
    <row r="20" spans="1:45" ht="15" customHeight="1" x14ac:dyDescent="0.15">
      <c r="A20" s="6"/>
      <c r="B20" s="6"/>
      <c r="C20" s="299"/>
      <c r="D20" s="300"/>
      <c r="E20" s="300"/>
      <c r="F20" s="300"/>
      <c r="G20" s="300"/>
      <c r="H20" s="300"/>
      <c r="I20" s="300"/>
      <c r="J20" s="300"/>
      <c r="K20" s="300"/>
      <c r="L20" s="301"/>
      <c r="M20" s="305"/>
      <c r="N20" s="306"/>
      <c r="O20" s="307"/>
      <c r="P20" s="311"/>
      <c r="Q20" s="312"/>
      <c r="R20" s="312"/>
      <c r="S20" s="312"/>
      <c r="T20" s="312"/>
      <c r="U20" s="312"/>
      <c r="V20" s="312"/>
      <c r="W20" s="312"/>
      <c r="X20" s="312"/>
      <c r="Y20" s="313"/>
      <c r="Z20" s="305"/>
      <c r="AA20" s="306"/>
      <c r="AB20" s="307"/>
      <c r="AC20" s="311"/>
      <c r="AD20" s="312"/>
      <c r="AE20" s="312"/>
      <c r="AF20" s="312"/>
      <c r="AG20" s="312"/>
      <c r="AH20" s="312"/>
      <c r="AI20" s="312"/>
      <c r="AJ20" s="312"/>
      <c r="AK20" s="312"/>
      <c r="AL20" s="313"/>
      <c r="AM20" s="305"/>
      <c r="AN20" s="306"/>
      <c r="AO20" s="373"/>
      <c r="AP20" s="6"/>
      <c r="AQ20" s="6"/>
    </row>
    <row r="21" spans="1:45" ht="15" customHeight="1" x14ac:dyDescent="0.15">
      <c r="A21" s="6"/>
      <c r="B21" s="6"/>
      <c r="C21" s="299" t="s">
        <v>65</v>
      </c>
      <c r="D21" s="300"/>
      <c r="E21" s="300"/>
      <c r="F21" s="300"/>
      <c r="G21" s="300"/>
      <c r="H21" s="300"/>
      <c r="I21" s="300"/>
      <c r="J21" s="300"/>
      <c r="K21" s="300"/>
      <c r="L21" s="301"/>
      <c r="M21" s="305"/>
      <c r="N21" s="306"/>
      <c r="O21" s="307"/>
      <c r="P21" s="311" t="s">
        <v>286</v>
      </c>
      <c r="Q21" s="312"/>
      <c r="R21" s="312"/>
      <c r="S21" s="312"/>
      <c r="T21" s="312"/>
      <c r="U21" s="312"/>
      <c r="V21" s="312"/>
      <c r="W21" s="312"/>
      <c r="X21" s="312"/>
      <c r="Y21" s="313"/>
      <c r="Z21" s="305"/>
      <c r="AA21" s="306"/>
      <c r="AB21" s="307"/>
      <c r="AC21" s="311" t="s">
        <v>66</v>
      </c>
      <c r="AD21" s="312"/>
      <c r="AE21" s="312"/>
      <c r="AF21" s="312"/>
      <c r="AG21" s="312"/>
      <c r="AH21" s="312"/>
      <c r="AI21" s="312"/>
      <c r="AJ21" s="312"/>
      <c r="AK21" s="312"/>
      <c r="AL21" s="313"/>
      <c r="AM21" s="305"/>
      <c r="AN21" s="306"/>
      <c r="AO21" s="373"/>
      <c r="AP21" s="6"/>
      <c r="AQ21" s="6"/>
    </row>
    <row r="22" spans="1:45" ht="15" customHeight="1" x14ac:dyDescent="0.15">
      <c r="A22" s="6"/>
      <c r="B22" s="6"/>
      <c r="C22" s="299"/>
      <c r="D22" s="300"/>
      <c r="E22" s="300"/>
      <c r="F22" s="300"/>
      <c r="G22" s="300"/>
      <c r="H22" s="300"/>
      <c r="I22" s="300"/>
      <c r="J22" s="300"/>
      <c r="K22" s="300"/>
      <c r="L22" s="301"/>
      <c r="M22" s="305"/>
      <c r="N22" s="306"/>
      <c r="O22" s="307"/>
      <c r="P22" s="311"/>
      <c r="Q22" s="312"/>
      <c r="R22" s="312"/>
      <c r="S22" s="312"/>
      <c r="T22" s="312"/>
      <c r="U22" s="312"/>
      <c r="V22" s="312"/>
      <c r="W22" s="312"/>
      <c r="X22" s="312"/>
      <c r="Y22" s="313"/>
      <c r="Z22" s="305"/>
      <c r="AA22" s="306"/>
      <c r="AB22" s="307"/>
      <c r="AC22" s="311"/>
      <c r="AD22" s="312"/>
      <c r="AE22" s="312"/>
      <c r="AF22" s="312"/>
      <c r="AG22" s="312"/>
      <c r="AH22" s="312"/>
      <c r="AI22" s="312"/>
      <c r="AJ22" s="312"/>
      <c r="AK22" s="312"/>
      <c r="AL22" s="313"/>
      <c r="AM22" s="305"/>
      <c r="AN22" s="306"/>
      <c r="AO22" s="373"/>
      <c r="AP22" s="6"/>
      <c r="AQ22" s="6"/>
    </row>
    <row r="23" spans="1:45" ht="15" customHeight="1" x14ac:dyDescent="0.15">
      <c r="A23" s="6"/>
      <c r="B23" s="6"/>
      <c r="C23" s="299" t="s">
        <v>67</v>
      </c>
      <c r="D23" s="300"/>
      <c r="E23" s="300"/>
      <c r="F23" s="300"/>
      <c r="G23" s="300"/>
      <c r="H23" s="300"/>
      <c r="I23" s="300"/>
      <c r="J23" s="300"/>
      <c r="K23" s="300"/>
      <c r="L23" s="301"/>
      <c r="M23" s="305"/>
      <c r="N23" s="306"/>
      <c r="O23" s="307"/>
      <c r="P23" s="311" t="s">
        <v>68</v>
      </c>
      <c r="Q23" s="312"/>
      <c r="R23" s="312"/>
      <c r="S23" s="312"/>
      <c r="T23" s="312"/>
      <c r="U23" s="312"/>
      <c r="V23" s="312"/>
      <c r="W23" s="312"/>
      <c r="X23" s="312"/>
      <c r="Y23" s="313"/>
      <c r="Z23" s="305"/>
      <c r="AA23" s="306"/>
      <c r="AB23" s="307"/>
      <c r="AC23" s="311" t="s">
        <v>69</v>
      </c>
      <c r="AD23" s="312"/>
      <c r="AE23" s="312"/>
      <c r="AF23" s="312"/>
      <c r="AG23" s="312"/>
      <c r="AH23" s="312"/>
      <c r="AI23" s="312"/>
      <c r="AJ23" s="312"/>
      <c r="AK23" s="312"/>
      <c r="AL23" s="313"/>
      <c r="AM23" s="305"/>
      <c r="AN23" s="306"/>
      <c r="AO23" s="373"/>
      <c r="AP23" s="6"/>
      <c r="AQ23" s="6"/>
    </row>
    <row r="24" spans="1:45" ht="15" customHeight="1" x14ac:dyDescent="0.15">
      <c r="A24" s="6"/>
      <c r="B24" s="6"/>
      <c r="C24" s="299"/>
      <c r="D24" s="300"/>
      <c r="E24" s="300"/>
      <c r="F24" s="300"/>
      <c r="G24" s="300"/>
      <c r="H24" s="300"/>
      <c r="I24" s="300"/>
      <c r="J24" s="300"/>
      <c r="K24" s="300"/>
      <c r="L24" s="301"/>
      <c r="M24" s="305"/>
      <c r="N24" s="306"/>
      <c r="O24" s="307"/>
      <c r="P24" s="311"/>
      <c r="Q24" s="312"/>
      <c r="R24" s="312"/>
      <c r="S24" s="312"/>
      <c r="T24" s="312"/>
      <c r="U24" s="312"/>
      <c r="V24" s="312"/>
      <c r="W24" s="312"/>
      <c r="X24" s="312"/>
      <c r="Y24" s="313"/>
      <c r="Z24" s="305"/>
      <c r="AA24" s="306"/>
      <c r="AB24" s="307"/>
      <c r="AC24" s="320"/>
      <c r="AD24" s="321"/>
      <c r="AE24" s="321"/>
      <c r="AF24" s="321"/>
      <c r="AG24" s="321"/>
      <c r="AH24" s="321"/>
      <c r="AI24" s="321"/>
      <c r="AJ24" s="321"/>
      <c r="AK24" s="321"/>
      <c r="AL24" s="322"/>
      <c r="AM24" s="305"/>
      <c r="AN24" s="306"/>
      <c r="AO24" s="373"/>
      <c r="AP24" s="6"/>
      <c r="AQ24" s="6"/>
    </row>
    <row r="25" spans="1:45" ht="15" customHeight="1" x14ac:dyDescent="0.15">
      <c r="A25" s="6"/>
      <c r="B25" s="6"/>
      <c r="C25" s="299" t="s">
        <v>70</v>
      </c>
      <c r="D25" s="300"/>
      <c r="E25" s="300"/>
      <c r="F25" s="300"/>
      <c r="G25" s="300"/>
      <c r="H25" s="300"/>
      <c r="I25" s="300"/>
      <c r="J25" s="300"/>
      <c r="K25" s="300"/>
      <c r="L25" s="301"/>
      <c r="M25" s="305"/>
      <c r="N25" s="306"/>
      <c r="O25" s="307"/>
      <c r="P25" s="311" t="s">
        <v>71</v>
      </c>
      <c r="Q25" s="312"/>
      <c r="R25" s="312"/>
      <c r="S25" s="312"/>
      <c r="T25" s="312"/>
      <c r="U25" s="312"/>
      <c r="V25" s="312"/>
      <c r="W25" s="312"/>
      <c r="X25" s="312"/>
      <c r="Y25" s="313"/>
      <c r="Z25" s="305"/>
      <c r="AA25" s="306"/>
      <c r="AB25" s="307"/>
      <c r="AC25" s="311" t="s">
        <v>287</v>
      </c>
      <c r="AD25" s="312"/>
      <c r="AE25" s="312"/>
      <c r="AF25" s="312"/>
      <c r="AG25" s="312"/>
      <c r="AH25" s="312"/>
      <c r="AI25" s="312"/>
      <c r="AJ25" s="312"/>
      <c r="AK25" s="312"/>
      <c r="AL25" s="313"/>
      <c r="AM25" s="305"/>
      <c r="AN25" s="306"/>
      <c r="AO25" s="373"/>
      <c r="AP25" s="6"/>
      <c r="AQ25" s="6"/>
    </row>
    <row r="26" spans="1:45" ht="15" customHeight="1" thickBot="1" x14ac:dyDescent="0.2">
      <c r="A26" s="6"/>
      <c r="B26" s="6"/>
      <c r="C26" s="330"/>
      <c r="D26" s="331"/>
      <c r="E26" s="331"/>
      <c r="F26" s="331"/>
      <c r="G26" s="331"/>
      <c r="H26" s="331"/>
      <c r="I26" s="331"/>
      <c r="J26" s="331"/>
      <c r="K26" s="331"/>
      <c r="L26" s="332"/>
      <c r="M26" s="336"/>
      <c r="N26" s="337"/>
      <c r="O26" s="338"/>
      <c r="P26" s="333"/>
      <c r="Q26" s="334"/>
      <c r="R26" s="334"/>
      <c r="S26" s="334"/>
      <c r="T26" s="334"/>
      <c r="U26" s="334"/>
      <c r="V26" s="334"/>
      <c r="W26" s="334"/>
      <c r="X26" s="334"/>
      <c r="Y26" s="335"/>
      <c r="Z26" s="336"/>
      <c r="AA26" s="337"/>
      <c r="AB26" s="338"/>
      <c r="AC26" s="333"/>
      <c r="AD26" s="334"/>
      <c r="AE26" s="334"/>
      <c r="AF26" s="334"/>
      <c r="AG26" s="334"/>
      <c r="AH26" s="334"/>
      <c r="AI26" s="334"/>
      <c r="AJ26" s="334"/>
      <c r="AK26" s="334"/>
      <c r="AL26" s="335"/>
      <c r="AM26" s="336"/>
      <c r="AN26" s="337"/>
      <c r="AO26" s="375"/>
      <c r="AP26" s="6"/>
      <c r="AQ26" s="6"/>
    </row>
    <row r="27" spans="1:45" ht="1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30"/>
      <c r="AD27" s="30"/>
      <c r="AE27" s="30"/>
      <c r="AF27" s="30"/>
      <c r="AG27" s="30"/>
      <c r="AH27" s="30"/>
      <c r="AI27" s="30"/>
      <c r="AJ27" s="11"/>
      <c r="AK27" s="31"/>
      <c r="AL27" s="31"/>
      <c r="AM27" s="8"/>
      <c r="AN27" s="20"/>
      <c r="AO27" s="8"/>
      <c r="AP27" s="6"/>
      <c r="AQ27" s="6"/>
    </row>
    <row r="28" spans="1:45" ht="15" customHeight="1" x14ac:dyDescent="0.15">
      <c r="A28" s="6"/>
      <c r="B28" s="6"/>
      <c r="C28" s="6"/>
      <c r="D28" s="8" t="s">
        <v>502</v>
      </c>
      <c r="E28" s="8"/>
      <c r="F28" s="8"/>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row>
    <row r="29" spans="1:45" ht="15" customHeight="1" x14ac:dyDescent="0.15">
      <c r="A29" s="6"/>
      <c r="B29" s="6"/>
      <c r="C29" s="6"/>
      <c r="D29" s="8" t="s">
        <v>30</v>
      </c>
      <c r="E29" s="8"/>
      <c r="F29" s="8"/>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row>
    <row r="30" spans="1:45" ht="15" customHeight="1" x14ac:dyDescent="0.15">
      <c r="A30" s="6"/>
      <c r="B30" s="6"/>
      <c r="C30" s="6"/>
      <c r="D30" s="8" t="s">
        <v>31</v>
      </c>
      <c r="E30" s="8"/>
      <c r="F30" s="8"/>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row>
    <row r="31" spans="1:45" ht="15" customHeight="1" thickBo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row>
    <row r="32" spans="1:45" ht="15" customHeight="1" x14ac:dyDescent="0.15">
      <c r="A32" s="6"/>
      <c r="B32" s="6"/>
      <c r="C32" s="377" t="s">
        <v>50</v>
      </c>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9"/>
      <c r="AP32" s="6"/>
      <c r="AQ32" s="6"/>
    </row>
    <row r="33" spans="1:68" ht="15" customHeight="1" x14ac:dyDescent="0.15">
      <c r="A33" s="6"/>
      <c r="B33" s="6"/>
      <c r="C33" s="380"/>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2"/>
      <c r="AP33" s="6"/>
      <c r="AQ33" s="6"/>
    </row>
    <row r="34" spans="1:68" ht="15" customHeight="1" x14ac:dyDescent="0.15">
      <c r="A34" s="6"/>
      <c r="B34" s="6"/>
      <c r="C34" s="383"/>
      <c r="D34" s="384"/>
      <c r="E34" s="384"/>
      <c r="F34" s="384"/>
      <c r="G34" s="384"/>
      <c r="H34" s="384"/>
      <c r="I34" s="384"/>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5"/>
      <c r="AP34" s="6"/>
      <c r="AQ34" s="6"/>
      <c r="AS34" s="44" t="s">
        <v>190</v>
      </c>
    </row>
    <row r="35" spans="1:68" ht="15" customHeight="1" x14ac:dyDescent="0.15">
      <c r="A35" s="6"/>
      <c r="B35" s="6"/>
      <c r="C35" s="386"/>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8"/>
      <c r="AP35" s="6"/>
      <c r="AQ35" s="6"/>
    </row>
    <row r="36" spans="1:68" ht="15" customHeight="1" x14ac:dyDescent="0.15">
      <c r="A36" s="6"/>
      <c r="B36" s="6"/>
      <c r="C36" s="386"/>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8"/>
      <c r="AP36" s="6"/>
      <c r="AQ36" s="6"/>
    </row>
    <row r="37" spans="1:68" ht="15" customHeight="1" x14ac:dyDescent="0.15">
      <c r="A37" s="6"/>
      <c r="B37" s="6"/>
      <c r="C37" s="386"/>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c r="AN37" s="387"/>
      <c r="AO37" s="388"/>
      <c r="AP37" s="6"/>
      <c r="AQ37" s="6"/>
    </row>
    <row r="38" spans="1:68" ht="15" customHeight="1" x14ac:dyDescent="0.15">
      <c r="A38" s="6"/>
      <c r="B38" s="6"/>
      <c r="C38" s="386"/>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8"/>
      <c r="AP38" s="6"/>
      <c r="AQ38" s="6"/>
    </row>
    <row r="39" spans="1:68" ht="21" customHeight="1" thickBot="1" x14ac:dyDescent="0.2">
      <c r="A39" s="6"/>
      <c r="B39" s="6"/>
      <c r="C39" s="389"/>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1"/>
      <c r="AP39" s="6"/>
      <c r="AQ39" s="6"/>
    </row>
    <row r="40" spans="1:68" ht="1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row>
    <row r="41" spans="1:68" ht="15" customHeight="1" x14ac:dyDescent="0.15">
      <c r="A41" s="6"/>
      <c r="B41" s="6"/>
      <c r="C41" s="6"/>
      <c r="D41" s="8" t="s">
        <v>11</v>
      </c>
      <c r="E41" s="8"/>
      <c r="F41" s="8"/>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W41" s="82"/>
      <c r="AX41" s="82"/>
      <c r="AY41" s="82"/>
      <c r="AZ41" s="82"/>
      <c r="BA41" s="82"/>
      <c r="BB41" s="82"/>
      <c r="BC41" s="82"/>
      <c r="BD41" s="82"/>
      <c r="BE41" s="82"/>
      <c r="BF41" s="82"/>
      <c r="BG41" s="82"/>
      <c r="BH41" s="82"/>
      <c r="BI41" s="82"/>
      <c r="BJ41" s="82"/>
      <c r="BK41" s="82"/>
      <c r="BL41" s="82"/>
      <c r="BM41" s="82"/>
      <c r="BN41" s="82"/>
      <c r="BO41" s="82"/>
      <c r="BP41" s="82"/>
    </row>
    <row r="42" spans="1:68" ht="15" customHeight="1" x14ac:dyDescent="0.15">
      <c r="A42" s="6"/>
      <c r="B42" s="6"/>
      <c r="C42" s="6"/>
      <c r="D42" s="8"/>
      <c r="E42" s="8"/>
      <c r="F42" s="8"/>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W42" s="82"/>
      <c r="AX42" s="82"/>
      <c r="AY42" s="82"/>
      <c r="AZ42" s="82"/>
      <c r="BA42" s="82"/>
      <c r="BB42" s="82"/>
      <c r="BC42" s="82"/>
      <c r="BD42" s="82"/>
      <c r="BE42" s="82"/>
      <c r="BF42" s="82"/>
      <c r="BG42" s="82"/>
      <c r="BH42" s="82"/>
      <c r="BI42" s="82"/>
      <c r="BJ42" s="82"/>
      <c r="BK42" s="82"/>
      <c r="BL42" s="82"/>
      <c r="BM42" s="82"/>
      <c r="BN42" s="82"/>
      <c r="BO42" s="82"/>
      <c r="BP42" s="82"/>
    </row>
    <row r="43" spans="1:68" ht="15" customHeight="1" x14ac:dyDescent="0.15">
      <c r="A43" s="6"/>
      <c r="B43" s="6"/>
      <c r="C43" s="6"/>
      <c r="D43" s="9" t="s">
        <v>58</v>
      </c>
      <c r="E43" s="8"/>
      <c r="F43" s="8"/>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W43" s="82"/>
      <c r="AX43" s="82"/>
      <c r="AY43" s="82"/>
      <c r="AZ43" s="82"/>
      <c r="BA43" s="82"/>
      <c r="BB43" s="82"/>
      <c r="BC43" s="82"/>
      <c r="BD43" s="82"/>
      <c r="BE43" s="82"/>
      <c r="BF43" s="82"/>
      <c r="BG43" s="82"/>
      <c r="BH43" s="82"/>
      <c r="BI43" s="82"/>
      <c r="BJ43" s="82"/>
      <c r="BK43" s="82"/>
      <c r="BL43" s="82"/>
      <c r="BM43" s="82"/>
      <c r="BN43" s="82"/>
      <c r="BO43" s="82"/>
      <c r="BP43" s="82"/>
    </row>
    <row r="44" spans="1:68" ht="15" customHeight="1" x14ac:dyDescent="0.15">
      <c r="A44" s="6"/>
      <c r="B44" s="6"/>
      <c r="C44" s="6"/>
      <c r="D44" s="6"/>
      <c r="E44" s="6"/>
      <c r="F44" s="6"/>
      <c r="G44" s="6"/>
      <c r="H44" s="6"/>
      <c r="I44" s="6"/>
      <c r="J44" s="6"/>
      <c r="K44" s="6"/>
      <c r="L44" s="6"/>
      <c r="M44" s="6"/>
      <c r="N44" s="6"/>
      <c r="O44" s="6"/>
      <c r="P44" s="6"/>
      <c r="Q44" s="6"/>
      <c r="R44" s="6"/>
      <c r="S44" s="324" t="s">
        <v>32</v>
      </c>
      <c r="T44" s="324"/>
      <c r="U44" s="324"/>
      <c r="V44" s="324"/>
      <c r="W44" s="324"/>
      <c r="X44" s="324"/>
      <c r="Y44" s="8"/>
      <c r="Z44" s="341">
        <f>+AI14</f>
        <v>0</v>
      </c>
      <c r="AA44" s="341"/>
      <c r="AB44" s="376" t="s">
        <v>35</v>
      </c>
      <c r="AC44" s="8"/>
      <c r="AD44" s="8"/>
      <c r="AE44" s="8"/>
      <c r="AF44" s="8"/>
      <c r="AG44" s="8"/>
      <c r="AH44" s="8"/>
      <c r="AI44" s="8"/>
      <c r="AJ44" s="8"/>
      <c r="AK44" s="6"/>
      <c r="AL44" s="6"/>
      <c r="AM44" s="6"/>
      <c r="AN44" s="6"/>
      <c r="AO44" s="6"/>
      <c r="AP44" s="6"/>
      <c r="AQ44" s="6"/>
      <c r="AS44" s="323" t="s">
        <v>375</v>
      </c>
      <c r="AT44" s="323"/>
      <c r="AU44" s="323"/>
      <c r="AV44" s="323"/>
      <c r="AW44" s="323"/>
      <c r="AX44" s="323"/>
      <c r="AY44" s="323"/>
      <c r="AZ44" s="323"/>
      <c r="BA44" s="323"/>
      <c r="BB44" s="323"/>
      <c r="BC44" s="323"/>
      <c r="BD44" s="323"/>
      <c r="BE44" s="323"/>
      <c r="BF44" s="323"/>
      <c r="BG44" s="323"/>
      <c r="BH44" s="323"/>
      <c r="BI44" s="323"/>
      <c r="BJ44" s="323"/>
      <c r="BK44" s="323"/>
      <c r="BL44" s="323"/>
    </row>
    <row r="45" spans="1:68" ht="15" customHeight="1" x14ac:dyDescent="0.15">
      <c r="A45" s="6"/>
      <c r="B45" s="6"/>
      <c r="C45" s="6"/>
      <c r="D45" s="6"/>
      <c r="E45" s="6"/>
      <c r="F45" s="6"/>
      <c r="G45" s="6"/>
      <c r="H45" s="6"/>
      <c r="I45" s="6"/>
      <c r="J45" s="6"/>
      <c r="K45" s="6"/>
      <c r="L45" s="6"/>
      <c r="M45" s="6"/>
      <c r="N45" s="6"/>
      <c r="O45" s="6"/>
      <c r="P45" s="6"/>
      <c r="Q45" s="6"/>
      <c r="R45" s="6"/>
      <c r="S45" s="324"/>
      <c r="T45" s="324"/>
      <c r="U45" s="324"/>
      <c r="V45" s="324"/>
      <c r="W45" s="324"/>
      <c r="X45" s="324"/>
      <c r="Y45" s="8"/>
      <c r="Z45" s="341"/>
      <c r="AA45" s="341"/>
      <c r="AB45" s="376"/>
      <c r="AC45" s="8"/>
      <c r="AD45" s="8"/>
      <c r="AE45" s="8"/>
      <c r="AF45" s="8"/>
      <c r="AG45" s="8"/>
      <c r="AH45" s="8"/>
      <c r="AI45" s="8"/>
      <c r="AJ45" s="8"/>
      <c r="AK45" s="6"/>
      <c r="AL45" s="6"/>
      <c r="AM45" s="6"/>
      <c r="AN45" s="6"/>
      <c r="AO45" s="6"/>
      <c r="AP45" s="6"/>
      <c r="AQ45" s="6"/>
      <c r="AS45" s="323"/>
      <c r="AT45" s="323"/>
      <c r="AU45" s="323"/>
      <c r="AV45" s="323"/>
      <c r="AW45" s="323"/>
      <c r="AX45" s="323"/>
      <c r="AY45" s="323"/>
      <c r="AZ45" s="323"/>
      <c r="BA45" s="323"/>
      <c r="BB45" s="323"/>
      <c r="BC45" s="323"/>
      <c r="BD45" s="323"/>
      <c r="BE45" s="323"/>
      <c r="BF45" s="323"/>
      <c r="BG45" s="323"/>
      <c r="BH45" s="323"/>
      <c r="BI45" s="323"/>
      <c r="BJ45" s="323"/>
      <c r="BK45" s="323"/>
      <c r="BL45" s="323"/>
    </row>
    <row r="46" spans="1:68" ht="1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8" t="s">
        <v>33</v>
      </c>
      <c r="AA46" s="341">
        <f>+J13</f>
        <v>0</v>
      </c>
      <c r="AB46" s="341"/>
      <c r="AC46" s="341"/>
      <c r="AD46" s="8" t="s">
        <v>34</v>
      </c>
      <c r="AE46" s="8"/>
      <c r="AF46" s="8"/>
      <c r="AG46" s="6"/>
      <c r="AH46" s="6"/>
      <c r="AI46" s="6"/>
      <c r="AJ46" s="6"/>
      <c r="AK46" s="6"/>
      <c r="AL46" s="6"/>
      <c r="AM46" s="6"/>
      <c r="AN46" s="6"/>
      <c r="AO46" s="6"/>
      <c r="AP46" s="6"/>
      <c r="AQ46" s="6"/>
      <c r="AS46" s="323"/>
      <c r="AT46" s="323"/>
      <c r="AU46" s="323"/>
      <c r="AV46" s="323"/>
      <c r="AW46" s="323"/>
      <c r="AX46" s="323"/>
      <c r="AY46" s="323"/>
      <c r="AZ46" s="323"/>
      <c r="BA46" s="323"/>
      <c r="BB46" s="323"/>
      <c r="BC46" s="323"/>
      <c r="BD46" s="323"/>
      <c r="BE46" s="323"/>
      <c r="BF46" s="323"/>
      <c r="BG46" s="323"/>
      <c r="BH46" s="323"/>
      <c r="BI46" s="323"/>
      <c r="BJ46" s="323"/>
      <c r="BK46" s="323"/>
      <c r="BL46" s="323"/>
    </row>
    <row r="47" spans="1:68" ht="15" customHeight="1" x14ac:dyDescent="0.15">
      <c r="A47" s="6"/>
      <c r="B47" s="6"/>
      <c r="C47" s="6"/>
      <c r="D47" s="6"/>
      <c r="E47" s="6"/>
      <c r="F47" s="6"/>
      <c r="G47" s="6"/>
      <c r="H47" s="6"/>
      <c r="I47" s="6"/>
      <c r="J47" s="6"/>
      <c r="K47" s="6"/>
      <c r="L47" s="6"/>
      <c r="M47" s="6"/>
      <c r="N47" s="6"/>
      <c r="O47" s="6"/>
      <c r="P47" s="6"/>
      <c r="Q47" s="6"/>
      <c r="R47" s="6"/>
      <c r="S47" s="324" t="s">
        <v>0</v>
      </c>
      <c r="T47" s="324"/>
      <c r="U47" s="324"/>
      <c r="V47" s="324"/>
      <c r="W47" s="324"/>
      <c r="X47" s="324"/>
      <c r="Y47" s="6"/>
      <c r="Z47" s="339">
        <f>+J14</f>
        <v>0</v>
      </c>
      <c r="AA47" s="339">
        <f>VLOOKUP($Z$44,※連盟使用欄１!$A$2:$L$17,2)</f>
        <v>0</v>
      </c>
      <c r="AB47" s="339">
        <f>VLOOKUP($Z$44,※連盟使用欄１!$A$2:$L$17,2)</f>
        <v>0</v>
      </c>
      <c r="AC47" s="339">
        <f>VLOOKUP($Z$44,※連盟使用欄１!$A$2:$L$17,2)</f>
        <v>0</v>
      </c>
      <c r="AD47" s="339">
        <f>VLOOKUP($Z$44,※連盟使用欄１!$A$2:$L$17,2)</f>
        <v>0</v>
      </c>
      <c r="AE47" s="339">
        <f>VLOOKUP($Z$44,※連盟使用欄１!$A$2:$L$17,2)</f>
        <v>0</v>
      </c>
      <c r="AF47" s="339">
        <f>VLOOKUP($Z$44,※連盟使用欄１!$A$2:$L$17,2)</f>
        <v>0</v>
      </c>
      <c r="AG47" s="339">
        <f>VLOOKUP($Z$44,※連盟使用欄１!$A$2:$L$17,2)</f>
        <v>0</v>
      </c>
      <c r="AH47" s="339">
        <f>VLOOKUP($Z$44,※連盟使用欄１!$A$2:$L$17,2)</f>
        <v>0</v>
      </c>
      <c r="AI47" s="339">
        <f>VLOOKUP($Z$44,※連盟使用欄１!$A$2:$L$17,2)</f>
        <v>0</v>
      </c>
      <c r="AJ47" s="339">
        <f>VLOOKUP($Z$44,※連盟使用欄１!$A$2:$L$17,2)</f>
        <v>0</v>
      </c>
      <c r="AK47" s="339">
        <f>VLOOKUP($Z$44,※連盟使用欄１!$A$2:$L$17,2)</f>
        <v>0</v>
      </c>
      <c r="AL47" s="339">
        <f>VLOOKUP($Z$44,※連盟使用欄１!$A$2:$L$17,2)</f>
        <v>0</v>
      </c>
      <c r="AM47" s="339">
        <f>VLOOKUP($Z$44,※連盟使用欄１!$A$2:$L$17,2)</f>
        <v>0</v>
      </c>
      <c r="AN47" s="339">
        <f>VLOOKUP($Z$44,※連盟使用欄１!$A$2:$L$17,2)</f>
        <v>0</v>
      </c>
      <c r="AO47" s="339">
        <f>VLOOKUP($Z$44,※連盟使用欄１!$A$2:$L$17,2)</f>
        <v>0</v>
      </c>
      <c r="AP47" s="6"/>
      <c r="AQ47" s="6"/>
      <c r="AS47" s="323"/>
      <c r="AT47" s="323"/>
      <c r="AU47" s="323"/>
      <c r="AV47" s="323"/>
      <c r="AW47" s="323"/>
      <c r="AX47" s="323"/>
      <c r="AY47" s="323"/>
      <c r="AZ47" s="323"/>
      <c r="BA47" s="323"/>
      <c r="BB47" s="323"/>
      <c r="BC47" s="323"/>
      <c r="BD47" s="323"/>
      <c r="BE47" s="323"/>
      <c r="BF47" s="323"/>
      <c r="BG47" s="323"/>
      <c r="BH47" s="323"/>
      <c r="BI47" s="323"/>
      <c r="BJ47" s="323"/>
      <c r="BK47" s="323"/>
      <c r="BL47" s="323"/>
    </row>
    <row r="48" spans="1:68" ht="15" customHeight="1" x14ac:dyDescent="0.15">
      <c r="A48" s="6"/>
      <c r="B48" s="6"/>
      <c r="C48" s="6"/>
      <c r="D48" s="6"/>
      <c r="E48" s="6"/>
      <c r="F48" s="6"/>
      <c r="G48" s="6"/>
      <c r="H48" s="6"/>
      <c r="I48" s="6"/>
      <c r="J48" s="6"/>
      <c r="K48" s="6"/>
      <c r="L48" s="6"/>
      <c r="M48" s="6"/>
      <c r="N48" s="6"/>
      <c r="O48" s="6"/>
      <c r="P48" s="6"/>
      <c r="Q48" s="6"/>
      <c r="R48" s="6"/>
      <c r="S48" s="324"/>
      <c r="T48" s="324"/>
      <c r="U48" s="324"/>
      <c r="V48" s="324"/>
      <c r="W48" s="324"/>
      <c r="X48" s="324"/>
      <c r="Y48" s="6"/>
      <c r="Z48" s="340">
        <f>VLOOKUP($Z$44,※連盟使用欄１!$A$2:$L$17,2)</f>
        <v>0</v>
      </c>
      <c r="AA48" s="340">
        <f>VLOOKUP($Z$44,※連盟使用欄１!$A$2:$L$17,2)</f>
        <v>0</v>
      </c>
      <c r="AB48" s="340">
        <f>VLOOKUP($Z$44,※連盟使用欄１!$A$2:$L$17,2)</f>
        <v>0</v>
      </c>
      <c r="AC48" s="340">
        <f>VLOOKUP($Z$44,※連盟使用欄１!$A$2:$L$17,2)</f>
        <v>0</v>
      </c>
      <c r="AD48" s="340">
        <f>VLOOKUP($Z$44,※連盟使用欄１!$A$2:$L$17,2)</f>
        <v>0</v>
      </c>
      <c r="AE48" s="340">
        <f>VLOOKUP($Z$44,※連盟使用欄１!$A$2:$L$17,2)</f>
        <v>0</v>
      </c>
      <c r="AF48" s="340">
        <f>VLOOKUP($Z$44,※連盟使用欄１!$A$2:$L$17,2)</f>
        <v>0</v>
      </c>
      <c r="AG48" s="340">
        <f>VLOOKUP($Z$44,※連盟使用欄１!$A$2:$L$17,2)</f>
        <v>0</v>
      </c>
      <c r="AH48" s="340">
        <f>VLOOKUP($Z$44,※連盟使用欄１!$A$2:$L$17,2)</f>
        <v>0</v>
      </c>
      <c r="AI48" s="340">
        <f>VLOOKUP($Z$44,※連盟使用欄１!$A$2:$L$17,2)</f>
        <v>0</v>
      </c>
      <c r="AJ48" s="340">
        <f>VLOOKUP($Z$44,※連盟使用欄１!$A$2:$L$17,2)</f>
        <v>0</v>
      </c>
      <c r="AK48" s="340">
        <f>VLOOKUP($Z$44,※連盟使用欄１!$A$2:$L$17,2)</f>
        <v>0</v>
      </c>
      <c r="AL48" s="340">
        <f>VLOOKUP($Z$44,※連盟使用欄１!$A$2:$L$17,2)</f>
        <v>0</v>
      </c>
      <c r="AM48" s="340">
        <f>VLOOKUP($Z$44,※連盟使用欄１!$A$2:$L$17,2)</f>
        <v>0</v>
      </c>
      <c r="AN48" s="340">
        <f>VLOOKUP($Z$44,※連盟使用欄１!$A$2:$L$17,2)</f>
        <v>0</v>
      </c>
      <c r="AO48" s="340">
        <f>VLOOKUP($Z$44,※連盟使用欄１!$A$2:$L$17,2)</f>
        <v>0</v>
      </c>
      <c r="AP48" s="6"/>
      <c r="AQ48" s="6"/>
      <c r="AS48" s="323"/>
      <c r="AT48" s="323"/>
      <c r="AU48" s="323"/>
      <c r="AV48" s="323"/>
      <c r="AW48" s="323"/>
      <c r="AX48" s="323"/>
      <c r="AY48" s="323"/>
      <c r="AZ48" s="323"/>
      <c r="BA48" s="323"/>
      <c r="BB48" s="323"/>
      <c r="BC48" s="323"/>
      <c r="BD48" s="323"/>
      <c r="BE48" s="323"/>
      <c r="BF48" s="323"/>
      <c r="BG48" s="323"/>
      <c r="BH48" s="323"/>
      <c r="BI48" s="323"/>
      <c r="BJ48" s="323"/>
      <c r="BK48" s="323"/>
      <c r="BL48" s="323"/>
    </row>
    <row r="49" spans="1:71" ht="11.2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8"/>
      <c r="AA49" s="8"/>
      <c r="AB49" s="8"/>
      <c r="AC49" s="8"/>
      <c r="AD49" s="8"/>
      <c r="AE49" s="8"/>
      <c r="AF49" s="8"/>
      <c r="AG49" s="8"/>
      <c r="AH49" s="8"/>
      <c r="AI49" s="8"/>
      <c r="AJ49" s="8"/>
      <c r="AK49" s="8"/>
      <c r="AL49" s="8"/>
      <c r="AM49" s="8"/>
      <c r="AN49" s="8"/>
      <c r="AO49" s="8"/>
      <c r="AP49" s="6"/>
      <c r="AQ49" s="6"/>
      <c r="AS49" s="82"/>
      <c r="AT49" s="82"/>
      <c r="AU49" s="82"/>
      <c r="AV49" s="82"/>
      <c r="AW49" s="82"/>
      <c r="AX49" s="82"/>
      <c r="AY49" s="82"/>
      <c r="AZ49" s="82"/>
      <c r="BA49" s="82"/>
      <c r="BB49" s="82"/>
      <c r="BC49" s="82"/>
      <c r="BD49" s="82"/>
      <c r="BE49" s="82"/>
      <c r="BF49" s="82"/>
      <c r="BG49" s="82"/>
      <c r="BH49" s="82"/>
      <c r="BI49" s="82"/>
      <c r="BJ49" s="82"/>
      <c r="BK49" s="82"/>
      <c r="BL49" s="82"/>
      <c r="BM49" s="4"/>
      <c r="BN49" s="4"/>
      <c r="BO49" s="4"/>
      <c r="BP49" s="4"/>
      <c r="BQ49" s="4"/>
      <c r="BR49" s="4"/>
      <c r="BS49" s="4"/>
    </row>
    <row r="50" spans="1:71" ht="15" customHeight="1" x14ac:dyDescent="0.15">
      <c r="A50" s="6"/>
      <c r="B50" s="6"/>
      <c r="C50" s="6"/>
      <c r="D50" s="6"/>
      <c r="E50" s="6"/>
      <c r="F50" s="6"/>
      <c r="G50" s="6"/>
      <c r="H50" s="6"/>
      <c r="I50" s="6"/>
      <c r="J50" s="6"/>
      <c r="K50" s="6"/>
      <c r="L50" s="6"/>
      <c r="M50" s="6"/>
      <c r="N50" s="6"/>
      <c r="O50" s="6"/>
      <c r="P50" s="6"/>
      <c r="Q50" s="6"/>
      <c r="R50" s="324" t="s">
        <v>470</v>
      </c>
      <c r="S50" s="324"/>
      <c r="T50" s="324"/>
      <c r="U50" s="324"/>
      <c r="V50" s="324"/>
      <c r="W50" s="324"/>
      <c r="X50" s="324"/>
      <c r="Y50" s="6"/>
      <c r="Z50" s="325"/>
      <c r="AA50" s="325"/>
      <c r="AB50" s="325"/>
      <c r="AC50" s="325"/>
      <c r="AD50" s="325"/>
      <c r="AE50" s="325"/>
      <c r="AF50" s="325"/>
      <c r="AG50" s="325"/>
      <c r="AH50" s="325"/>
      <c r="AI50" s="325"/>
      <c r="AJ50" s="325"/>
      <c r="AK50" s="325"/>
      <c r="AL50" s="325"/>
      <c r="AM50" s="325"/>
      <c r="AN50" s="325"/>
      <c r="AO50" s="325"/>
      <c r="AP50" s="6"/>
      <c r="AQ50" s="6"/>
      <c r="AS50" s="323" t="s">
        <v>471</v>
      </c>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4"/>
      <c r="BS50" s="4"/>
    </row>
    <row r="51" spans="1:71" ht="15" customHeight="1" x14ac:dyDescent="0.15">
      <c r="A51" s="6"/>
      <c r="B51" s="6"/>
      <c r="C51" s="6"/>
      <c r="D51" s="6"/>
      <c r="E51" s="6"/>
      <c r="F51" s="6"/>
      <c r="G51" s="6"/>
      <c r="H51" s="6"/>
      <c r="I51" s="6"/>
      <c r="J51" s="6"/>
      <c r="K51" s="6"/>
      <c r="L51" s="6"/>
      <c r="M51" s="6"/>
      <c r="N51" s="6"/>
      <c r="O51" s="6"/>
      <c r="P51" s="6"/>
      <c r="Q51" s="6"/>
      <c r="R51" s="324"/>
      <c r="S51" s="324"/>
      <c r="T51" s="324"/>
      <c r="U51" s="324"/>
      <c r="V51" s="324"/>
      <c r="W51" s="324"/>
      <c r="X51" s="324"/>
      <c r="Y51" s="6"/>
      <c r="Z51" s="326"/>
      <c r="AA51" s="326"/>
      <c r="AB51" s="326"/>
      <c r="AC51" s="326"/>
      <c r="AD51" s="326"/>
      <c r="AE51" s="326"/>
      <c r="AF51" s="326"/>
      <c r="AG51" s="326"/>
      <c r="AH51" s="326"/>
      <c r="AI51" s="326"/>
      <c r="AJ51" s="326"/>
      <c r="AK51" s="326"/>
      <c r="AL51" s="326"/>
      <c r="AM51" s="326"/>
      <c r="AN51" s="326"/>
      <c r="AO51" s="326"/>
      <c r="AP51" s="6"/>
      <c r="AQ51" s="6"/>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
      <c r="BS51" s="3"/>
    </row>
    <row r="52" spans="1:71" ht="11.25"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4"/>
      <c r="BS52" s="4"/>
    </row>
    <row r="53" spans="1:71" ht="15" customHeight="1" x14ac:dyDescent="0.15">
      <c r="A53" s="6"/>
      <c r="B53" s="6"/>
      <c r="C53" s="6"/>
      <c r="D53" s="6"/>
      <c r="E53" s="6"/>
      <c r="F53" s="6"/>
      <c r="G53" s="6"/>
      <c r="H53" s="6"/>
      <c r="I53" s="6"/>
      <c r="J53" s="6"/>
      <c r="K53" s="6"/>
      <c r="L53" s="6"/>
      <c r="M53" s="6"/>
      <c r="N53" s="6"/>
      <c r="O53" s="6"/>
      <c r="P53" s="6"/>
      <c r="Q53" s="6"/>
      <c r="R53" s="324" t="s">
        <v>102</v>
      </c>
      <c r="S53" s="324"/>
      <c r="T53" s="324"/>
      <c r="U53" s="324"/>
      <c r="V53" s="324"/>
      <c r="W53" s="324"/>
      <c r="X53" s="324"/>
      <c r="Y53" s="6"/>
      <c r="Z53" s="325"/>
      <c r="AA53" s="325"/>
      <c r="AB53" s="325"/>
      <c r="AC53" s="325"/>
      <c r="AD53" s="325"/>
      <c r="AE53" s="325"/>
      <c r="AF53" s="325"/>
      <c r="AG53" s="325"/>
      <c r="AH53" s="325"/>
      <c r="AI53" s="325"/>
      <c r="AJ53" s="325"/>
      <c r="AK53" s="325"/>
      <c r="AL53" s="325"/>
      <c r="AM53" s="325"/>
      <c r="AN53" s="325"/>
      <c r="AO53" s="325"/>
      <c r="AP53" s="6"/>
      <c r="AQ53" s="6"/>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4"/>
      <c r="BS53" s="4"/>
    </row>
    <row r="54" spans="1:71" ht="15" customHeight="1" x14ac:dyDescent="0.15">
      <c r="A54" s="6"/>
      <c r="B54" s="6"/>
      <c r="C54" s="6"/>
      <c r="D54" s="6"/>
      <c r="E54" s="6"/>
      <c r="F54" s="6"/>
      <c r="G54" s="6"/>
      <c r="H54" s="6"/>
      <c r="I54" s="6"/>
      <c r="J54" s="6"/>
      <c r="K54" s="6"/>
      <c r="L54" s="6"/>
      <c r="M54" s="6"/>
      <c r="N54" s="6"/>
      <c r="O54" s="6"/>
      <c r="P54" s="6"/>
      <c r="Q54" s="6"/>
      <c r="R54" s="324"/>
      <c r="S54" s="324"/>
      <c r="T54" s="324"/>
      <c r="U54" s="324"/>
      <c r="V54" s="324"/>
      <c r="W54" s="324"/>
      <c r="X54" s="324"/>
      <c r="Y54" s="6"/>
      <c r="Z54" s="326"/>
      <c r="AA54" s="326"/>
      <c r="AB54" s="326"/>
      <c r="AC54" s="326"/>
      <c r="AD54" s="326"/>
      <c r="AE54" s="326"/>
      <c r="AF54" s="326"/>
      <c r="AG54" s="326"/>
      <c r="AH54" s="326"/>
      <c r="AI54" s="326"/>
      <c r="AJ54" s="326"/>
      <c r="AK54" s="326"/>
      <c r="AL54" s="326"/>
      <c r="AM54" s="326"/>
      <c r="AN54" s="326"/>
      <c r="AO54" s="326"/>
      <c r="AP54" s="6"/>
      <c r="AQ54" s="6"/>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row>
    <row r="55" spans="1:71" ht="1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row>
    <row r="56" spans="1:71" ht="15" customHeight="1" x14ac:dyDescent="0.15">
      <c r="A56" s="6"/>
      <c r="B56" s="6"/>
      <c r="C56" s="6"/>
      <c r="D56" s="6"/>
      <c r="E56" s="6"/>
      <c r="F56" s="6"/>
      <c r="G56" s="6"/>
      <c r="H56" s="6"/>
      <c r="I56" s="6"/>
      <c r="J56" s="6"/>
      <c r="K56" s="6"/>
      <c r="L56" s="6"/>
      <c r="M56" s="6"/>
      <c r="N56" s="6"/>
      <c r="O56" s="6"/>
      <c r="Q56" s="6"/>
      <c r="R56" s="6"/>
      <c r="S56" s="324" t="s">
        <v>236</v>
      </c>
      <c r="T56" s="324"/>
      <c r="U56" s="324"/>
      <c r="V56" s="324"/>
      <c r="W56" s="324"/>
      <c r="X56" s="324"/>
      <c r="Y56" s="6"/>
      <c r="Z56" s="325"/>
      <c r="AA56" s="325"/>
      <c r="AB56" s="325"/>
      <c r="AC56" s="325"/>
      <c r="AD56" s="325"/>
      <c r="AE56" s="325"/>
      <c r="AF56" s="325"/>
      <c r="AG56" s="325"/>
      <c r="AH56" s="325"/>
      <c r="AI56" s="325"/>
      <c r="AJ56" s="325"/>
      <c r="AK56" s="325"/>
      <c r="AL56" s="325"/>
      <c r="AM56" s="325"/>
      <c r="AN56" s="325"/>
      <c r="AO56" s="325"/>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row>
    <row r="57" spans="1:71" ht="15" customHeight="1" x14ac:dyDescent="0.15">
      <c r="A57" s="6"/>
      <c r="B57" s="6"/>
      <c r="C57" s="6"/>
      <c r="D57" s="6"/>
      <c r="E57" s="6"/>
      <c r="F57" s="6"/>
      <c r="G57" s="6"/>
      <c r="H57" s="6"/>
      <c r="I57" s="6"/>
      <c r="J57" s="6"/>
      <c r="K57" s="6"/>
      <c r="L57" s="6"/>
      <c r="M57" s="6"/>
      <c r="N57" s="6"/>
      <c r="O57" s="6"/>
      <c r="Q57" s="6"/>
      <c r="R57" s="6"/>
      <c r="S57" s="324"/>
      <c r="T57" s="324"/>
      <c r="U57" s="324"/>
      <c r="V57" s="324"/>
      <c r="W57" s="324"/>
      <c r="X57" s="324"/>
      <c r="Y57" s="6"/>
      <c r="Z57" s="326"/>
      <c r="AA57" s="326"/>
      <c r="AB57" s="326"/>
      <c r="AC57" s="326"/>
      <c r="AD57" s="326"/>
      <c r="AE57" s="326"/>
      <c r="AF57" s="326"/>
      <c r="AG57" s="326"/>
      <c r="AH57" s="326"/>
      <c r="AI57" s="326"/>
      <c r="AJ57" s="326"/>
      <c r="AK57" s="326"/>
      <c r="AL57" s="326"/>
      <c r="AM57" s="326"/>
      <c r="AN57" s="326"/>
      <c r="AO57" s="326"/>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row>
    <row r="58" spans="1:71" ht="15" customHeight="1" x14ac:dyDescent="0.15">
      <c r="A58" s="6"/>
      <c r="B58" s="6"/>
      <c r="C58" s="6"/>
      <c r="D58" s="6"/>
      <c r="E58" s="6"/>
      <c r="F58" s="6"/>
      <c r="G58" s="6"/>
      <c r="H58" s="6"/>
      <c r="I58" s="6"/>
      <c r="J58" s="6"/>
      <c r="K58" s="6"/>
      <c r="L58" s="6"/>
      <c r="M58" s="6"/>
      <c r="N58" s="6"/>
      <c r="O58" s="6"/>
      <c r="Q58" s="6"/>
      <c r="R58" s="6"/>
      <c r="S58" s="6"/>
      <c r="T58" s="6"/>
      <c r="U58" s="6"/>
      <c r="V58" s="6"/>
      <c r="W58" s="6"/>
      <c r="X58" s="6"/>
      <c r="Y58" s="6"/>
      <c r="Z58" s="6"/>
      <c r="AA58" s="6"/>
      <c r="AB58" s="6"/>
      <c r="AC58" s="6"/>
      <c r="AD58" s="6"/>
      <c r="AE58" s="6"/>
      <c r="AF58" s="6"/>
      <c r="AG58" s="6"/>
      <c r="AH58" s="6"/>
      <c r="AI58" s="6"/>
      <c r="AJ58" s="6"/>
      <c r="AK58" s="6"/>
      <c r="AL58" s="6"/>
      <c r="AM58" s="6"/>
      <c r="AN58" s="6"/>
      <c r="AO58" s="6"/>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row>
    <row r="59" spans="1:71" ht="15" customHeight="1" x14ac:dyDescent="0.15">
      <c r="A59" s="6"/>
      <c r="B59" s="6"/>
      <c r="C59" s="6"/>
      <c r="D59" s="6"/>
      <c r="E59" s="6"/>
      <c r="F59" s="6"/>
      <c r="G59" s="6"/>
      <c r="H59" s="6"/>
      <c r="I59" s="6"/>
      <c r="J59" s="6"/>
      <c r="K59" s="6"/>
      <c r="L59" s="6"/>
      <c r="M59" s="6"/>
      <c r="N59" s="6"/>
      <c r="O59" s="6"/>
      <c r="Q59" s="6"/>
      <c r="R59" s="6"/>
      <c r="S59" s="324" t="s">
        <v>469</v>
      </c>
      <c r="T59" s="324"/>
      <c r="U59" s="324"/>
      <c r="V59" s="324"/>
      <c r="W59" s="324"/>
      <c r="X59" s="324"/>
      <c r="Y59" s="6"/>
      <c r="Z59" s="329"/>
      <c r="AA59" s="325"/>
      <c r="AB59" s="325"/>
      <c r="AC59" s="325"/>
      <c r="AD59" s="325"/>
      <c r="AE59" s="325"/>
      <c r="AF59" s="325"/>
      <c r="AG59" s="325"/>
      <c r="AH59" s="325"/>
      <c r="AI59" s="325"/>
      <c r="AJ59" s="325"/>
      <c r="AK59" s="325"/>
      <c r="AL59" s="325"/>
      <c r="AM59" s="325"/>
      <c r="AN59" s="325"/>
      <c r="AO59" s="325"/>
    </row>
    <row r="60" spans="1:71" ht="15" customHeight="1" x14ac:dyDescent="0.15">
      <c r="A60" s="6"/>
      <c r="B60" s="6"/>
      <c r="C60" s="6"/>
      <c r="D60" s="6"/>
      <c r="E60" s="6"/>
      <c r="F60" s="6"/>
      <c r="G60" s="6"/>
      <c r="H60" s="6"/>
      <c r="I60" s="6"/>
      <c r="J60" s="6"/>
      <c r="K60" s="6"/>
      <c r="L60" s="6"/>
      <c r="M60" s="6"/>
      <c r="N60" s="6"/>
      <c r="O60" s="6"/>
      <c r="Q60" s="6"/>
      <c r="R60" s="6"/>
      <c r="S60" s="324"/>
      <c r="T60" s="324"/>
      <c r="U60" s="324"/>
      <c r="V60" s="324"/>
      <c r="W60" s="324"/>
      <c r="X60" s="324"/>
      <c r="Y60" s="6"/>
      <c r="Z60" s="326"/>
      <c r="AA60" s="326"/>
      <c r="AB60" s="326"/>
      <c r="AC60" s="326"/>
      <c r="AD60" s="326"/>
      <c r="AE60" s="326"/>
      <c r="AF60" s="326"/>
      <c r="AG60" s="326"/>
      <c r="AH60" s="326"/>
      <c r="AI60" s="326"/>
      <c r="AJ60" s="326"/>
      <c r="AK60" s="326"/>
      <c r="AL60" s="326"/>
      <c r="AM60" s="326"/>
      <c r="AN60" s="326"/>
      <c r="AO60" s="326"/>
    </row>
    <row r="61" spans="1:71" ht="15" customHeight="1" x14ac:dyDescent="0.15">
      <c r="A61" s="6"/>
      <c r="B61" s="6"/>
      <c r="C61" s="6"/>
      <c r="D61" s="6"/>
      <c r="E61" s="6"/>
      <c r="F61" s="6"/>
      <c r="G61" s="6"/>
      <c r="H61" s="6"/>
      <c r="I61" s="6"/>
      <c r="J61" s="6"/>
      <c r="K61" s="6"/>
      <c r="L61" s="6"/>
      <c r="M61" s="6"/>
      <c r="N61" s="6"/>
      <c r="O61" s="6"/>
      <c r="Q61" s="6"/>
      <c r="R61" s="6"/>
      <c r="S61" s="6"/>
      <c r="T61" s="6"/>
      <c r="U61" s="6"/>
      <c r="V61" s="6"/>
      <c r="W61" s="6"/>
      <c r="X61" s="6"/>
      <c r="Y61" s="6"/>
      <c r="Z61" s="6"/>
      <c r="AA61" s="6"/>
      <c r="AB61" s="6"/>
      <c r="AC61" s="6"/>
      <c r="AD61" s="6"/>
      <c r="AE61" s="6"/>
      <c r="AF61" s="6"/>
      <c r="AG61" s="6"/>
      <c r="AH61" s="6"/>
      <c r="AI61" s="6"/>
      <c r="AJ61" s="6"/>
      <c r="AK61" s="6"/>
      <c r="AL61" s="6"/>
      <c r="AM61" s="6"/>
      <c r="AN61" s="6"/>
      <c r="AO61" s="6"/>
    </row>
    <row r="62" spans="1:71" ht="15" customHeight="1" x14ac:dyDescent="0.15">
      <c r="A62" s="327" t="s">
        <v>504</v>
      </c>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row>
    <row r="63" spans="1:71" ht="15" customHeight="1" x14ac:dyDescent="0.15">
      <c r="A63" s="328"/>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row>
    <row r="64" spans="1:71" ht="15" customHeight="1" x14ac:dyDescent="0.15">
      <c r="A64" s="328"/>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row>
    <row r="65" spans="1:43" ht="15" customHeight="1"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row>
    <row r="66" spans="1:43" ht="15" customHeight="1"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row>
    <row r="67" spans="1:43" ht="15" customHeight="1" x14ac:dyDescent="0.15"/>
    <row r="68" spans="1:43" ht="15" customHeight="1" x14ac:dyDescent="0.15"/>
    <row r="69" spans="1:43" ht="15" customHeight="1" x14ac:dyDescent="0.15"/>
    <row r="70" spans="1:43" ht="15" customHeight="1" x14ac:dyDescent="0.15"/>
    <row r="71" spans="1:43" ht="15" customHeight="1" x14ac:dyDescent="0.15"/>
    <row r="72" spans="1:43" ht="15" customHeight="1" x14ac:dyDescent="0.15"/>
    <row r="73" spans="1:43" ht="15" customHeight="1" x14ac:dyDescent="0.15"/>
    <row r="74" spans="1:43" ht="15" customHeight="1" x14ac:dyDescent="0.15"/>
    <row r="75" spans="1:43" ht="15" customHeight="1" x14ac:dyDescent="0.15"/>
    <row r="76" spans="1:43" ht="15" customHeight="1" x14ac:dyDescent="0.15"/>
    <row r="77" spans="1:43" ht="15" customHeight="1" x14ac:dyDescent="0.15"/>
    <row r="78" spans="1:43" ht="15" customHeight="1" x14ac:dyDescent="0.15"/>
    <row r="79" spans="1:43" ht="15" customHeight="1" x14ac:dyDescent="0.15"/>
    <row r="80" spans="1:43"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sheetData>
  <sheetProtection selectLockedCells="1"/>
  <mergeCells count="60">
    <mergeCell ref="Z23:AB24"/>
    <mergeCell ref="P21:Y22"/>
    <mergeCell ref="AS13:BL15"/>
    <mergeCell ref="AS44:BL48"/>
    <mergeCell ref="AC19:AL20"/>
    <mergeCell ref="AM19:AO20"/>
    <mergeCell ref="AM23:AO24"/>
    <mergeCell ref="AM25:AO26"/>
    <mergeCell ref="Z21:AB22"/>
    <mergeCell ref="AC21:AL22"/>
    <mergeCell ref="Z44:AA45"/>
    <mergeCell ref="AB44:AB45"/>
    <mergeCell ref="C32:AO33"/>
    <mergeCell ref="C34:AO39"/>
    <mergeCell ref="M25:O26"/>
    <mergeCell ref="M21:O22"/>
    <mergeCell ref="B4:AP6"/>
    <mergeCell ref="B9:AP11"/>
    <mergeCell ref="C13:I16"/>
    <mergeCell ref="J14:AH16"/>
    <mergeCell ref="AI14:AO16"/>
    <mergeCell ref="C7:AC8"/>
    <mergeCell ref="P13:S13"/>
    <mergeCell ref="J13:O13"/>
    <mergeCell ref="T13:AH13"/>
    <mergeCell ref="AI13:AO13"/>
    <mergeCell ref="C25:L26"/>
    <mergeCell ref="P25:Y26"/>
    <mergeCell ref="Z25:AB26"/>
    <mergeCell ref="S47:X48"/>
    <mergeCell ref="Z47:AO48"/>
    <mergeCell ref="S44:X45"/>
    <mergeCell ref="AC25:AL26"/>
    <mergeCell ref="AA46:AC46"/>
    <mergeCell ref="AS50:BQ58"/>
    <mergeCell ref="S56:X57"/>
    <mergeCell ref="Z56:AO57"/>
    <mergeCell ref="A62:AQ64"/>
    <mergeCell ref="S59:X60"/>
    <mergeCell ref="Z59:AO60"/>
    <mergeCell ref="R53:X54"/>
    <mergeCell ref="R50:X51"/>
    <mergeCell ref="Z50:AO51"/>
    <mergeCell ref="Z53:AO54"/>
    <mergeCell ref="AM17:AO18"/>
    <mergeCell ref="C19:L20"/>
    <mergeCell ref="M19:O20"/>
    <mergeCell ref="P19:Y20"/>
    <mergeCell ref="C23:L24"/>
    <mergeCell ref="M23:O24"/>
    <mergeCell ref="P23:Y24"/>
    <mergeCell ref="M17:O18"/>
    <mergeCell ref="C17:L18"/>
    <mergeCell ref="P17:Y18"/>
    <mergeCell ref="Z17:AB18"/>
    <mergeCell ref="AC17:AL18"/>
    <mergeCell ref="AC23:AL24"/>
    <mergeCell ref="C21:L22"/>
    <mergeCell ref="Z19:AB20"/>
    <mergeCell ref="AM21:AO22"/>
  </mergeCells>
  <phoneticPr fontId="10"/>
  <conditionalFormatting sqref="C34:AO39">
    <cfRule type="expression" dxfId="35" priority="5">
      <formula>C34&lt;&gt;""</formula>
    </cfRule>
  </conditionalFormatting>
  <conditionalFormatting sqref="M19:O26">
    <cfRule type="expression" dxfId="34" priority="14">
      <formula>M19&lt;&gt;""</formula>
    </cfRule>
  </conditionalFormatting>
  <conditionalFormatting sqref="Z19:AB26">
    <cfRule type="expression" dxfId="33" priority="10">
      <formula>Z19&lt;&gt;""</formula>
    </cfRule>
  </conditionalFormatting>
  <conditionalFormatting sqref="Z50:AO51">
    <cfRule type="expression" dxfId="32" priority="4">
      <formula>Z50&lt;&gt;""</formula>
    </cfRule>
  </conditionalFormatting>
  <conditionalFormatting sqref="Z53:AO54">
    <cfRule type="expression" dxfId="31" priority="3">
      <formula>Z53&lt;&gt;""</formula>
    </cfRule>
  </conditionalFormatting>
  <conditionalFormatting sqref="Z56:AO57">
    <cfRule type="expression" dxfId="30" priority="2">
      <formula>Z56&lt;&gt;""</formula>
    </cfRule>
  </conditionalFormatting>
  <conditionalFormatting sqref="Z59:AO60">
    <cfRule type="expression" dxfId="29" priority="1">
      <formula>Z59&lt;&gt;""</formula>
    </cfRule>
  </conditionalFormatting>
  <conditionalFormatting sqref="AI14:AO16">
    <cfRule type="expression" dxfId="28" priority="18">
      <formula>AI14&lt;&gt;""</formula>
    </cfRule>
  </conditionalFormatting>
  <conditionalFormatting sqref="AM19:AO26">
    <cfRule type="expression" dxfId="27" priority="6">
      <formula>AM19&lt;&gt;""</formula>
    </cfRule>
  </conditionalFormatting>
  <dataValidations count="1">
    <dataValidation type="list" allowBlank="1" showInputMessage="1" showErrorMessage="1" sqref="Z19:AB26 M19:O26 AM19:AO26" xr:uid="{00000000-0002-0000-0500-000000000000}">
      <formula1>"○,×"</formula1>
    </dataValidation>
  </dataValidations>
  <pageMargins left="0.52" right="0.22" top="0.68" bottom="0.14000000000000001"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BO227"/>
  <sheetViews>
    <sheetView showZeros="0" zoomScaleNormal="100" workbookViewId="0">
      <selection activeCell="AR27" sqref="AR27"/>
    </sheetView>
  </sheetViews>
  <sheetFormatPr defaultRowHeight="13.5" x14ac:dyDescent="0.15"/>
  <cols>
    <col min="1" max="62" width="2.5" customWidth="1"/>
  </cols>
  <sheetData>
    <row r="1" spans="1:67"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row>
    <row r="2" spans="1:67"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67"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67" ht="15" customHeight="1" x14ac:dyDescent="0.15">
      <c r="A4" s="6"/>
      <c r="B4" s="342" t="s">
        <v>78</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6"/>
    </row>
    <row r="5" spans="1:67" ht="15" customHeight="1" x14ac:dyDescent="0.15">
      <c r="A5" s="6"/>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6"/>
    </row>
    <row r="6" spans="1:67" ht="15" customHeight="1" x14ac:dyDescent="0.15">
      <c r="A6" s="6"/>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6"/>
    </row>
    <row r="7" spans="1:67" ht="15" customHeight="1" x14ac:dyDescent="0.15">
      <c r="A7" s="6"/>
      <c r="B7" s="7"/>
      <c r="C7" s="362" t="s">
        <v>80</v>
      </c>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7"/>
      <c r="AE7" s="7"/>
      <c r="AF7" s="7"/>
      <c r="AG7" s="7"/>
      <c r="AH7" s="7"/>
      <c r="AI7" s="7"/>
      <c r="AJ7" s="7"/>
      <c r="AK7" s="7"/>
      <c r="AL7" s="7"/>
      <c r="AM7" s="7"/>
      <c r="AN7" s="7"/>
      <c r="AO7" s="7"/>
      <c r="AP7" s="7"/>
      <c r="AQ7" s="6"/>
    </row>
    <row r="8" spans="1:67" ht="15" customHeight="1" x14ac:dyDescent="0.15">
      <c r="A8" s="6"/>
      <c r="B8" s="7"/>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7"/>
      <c r="AE8" s="7"/>
      <c r="AF8" s="7"/>
      <c r="AG8" s="7"/>
      <c r="AH8" s="7"/>
      <c r="AI8" s="7"/>
      <c r="AJ8" s="7"/>
      <c r="AK8" s="7"/>
      <c r="AL8" s="7"/>
      <c r="AM8" s="7"/>
      <c r="AN8" s="7"/>
      <c r="AO8" s="7"/>
      <c r="AP8" s="7"/>
      <c r="AQ8" s="6"/>
    </row>
    <row r="9" spans="1:67" ht="15" customHeight="1" x14ac:dyDescent="0.15">
      <c r="A9" s="6"/>
      <c r="B9" s="478" t="s">
        <v>17</v>
      </c>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6"/>
      <c r="AT9" s="82"/>
      <c r="AU9" s="82"/>
      <c r="AV9" s="82"/>
      <c r="AW9" s="82"/>
      <c r="AX9" s="82"/>
      <c r="AY9" s="82"/>
      <c r="AZ9" s="82"/>
      <c r="BA9" s="82"/>
      <c r="BB9" s="82"/>
      <c r="BC9" s="82"/>
      <c r="BD9" s="82"/>
      <c r="BE9" s="82"/>
      <c r="BF9" s="82"/>
      <c r="BG9" s="82"/>
      <c r="BH9" s="82"/>
      <c r="BI9" s="82"/>
      <c r="BJ9" s="82"/>
      <c r="BK9" s="82"/>
      <c r="BL9" s="82"/>
      <c r="BM9" s="82"/>
      <c r="BN9" s="82"/>
      <c r="BO9" s="82"/>
    </row>
    <row r="10" spans="1:67" ht="15" customHeight="1" x14ac:dyDescent="0.15">
      <c r="A10" s="6"/>
      <c r="B10" s="478"/>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6"/>
      <c r="AT10" s="82"/>
      <c r="AU10" s="82"/>
      <c r="AV10" s="82"/>
      <c r="AW10" s="82"/>
      <c r="AX10" s="82"/>
      <c r="AY10" s="82"/>
      <c r="AZ10" s="82"/>
      <c r="BA10" s="82"/>
      <c r="BB10" s="82"/>
      <c r="BC10" s="82"/>
      <c r="BD10" s="82"/>
      <c r="BE10" s="82"/>
      <c r="BF10" s="82"/>
      <c r="BG10" s="82"/>
      <c r="BH10" s="82"/>
      <c r="BI10" s="82"/>
      <c r="BJ10" s="82"/>
      <c r="BK10" s="82"/>
      <c r="BL10" s="82"/>
      <c r="BM10" s="82"/>
      <c r="BN10" s="82"/>
      <c r="BO10" s="82"/>
    </row>
    <row r="11" spans="1:67" ht="15" customHeight="1" x14ac:dyDescent="0.15">
      <c r="A11" s="6"/>
      <c r="B11" s="478"/>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6"/>
      <c r="AT11" s="82"/>
      <c r="AU11" s="82"/>
      <c r="AV11" s="82"/>
      <c r="AW11" s="82"/>
      <c r="AX11" s="82"/>
      <c r="AY11" s="82"/>
      <c r="AZ11" s="82"/>
      <c r="BA11" s="82"/>
      <c r="BB11" s="82"/>
      <c r="BC11" s="82"/>
      <c r="BD11" s="82"/>
      <c r="BE11" s="82"/>
      <c r="BF11" s="82"/>
      <c r="BG11" s="82"/>
      <c r="BH11" s="82"/>
      <c r="BI11" s="82"/>
      <c r="BJ11" s="82"/>
      <c r="BK11" s="82"/>
      <c r="BL11" s="82"/>
      <c r="BM11" s="82"/>
      <c r="BN11" s="82"/>
      <c r="BO11" s="82"/>
    </row>
    <row r="12" spans="1:67" ht="15" customHeight="1" thickBot="1" x14ac:dyDescent="0.2">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row>
    <row r="13" spans="1:67" ht="15" customHeight="1" x14ac:dyDescent="0.15">
      <c r="A13" s="6"/>
      <c r="B13" s="6"/>
      <c r="C13" s="479" t="s">
        <v>1</v>
      </c>
      <c r="D13" s="473"/>
      <c r="E13" s="473"/>
      <c r="F13" s="473"/>
      <c r="G13" s="473"/>
      <c r="H13" s="473"/>
      <c r="I13" s="474"/>
      <c r="J13" s="480" t="s">
        <v>2</v>
      </c>
      <c r="K13" s="481"/>
      <c r="L13" s="481"/>
      <c r="M13" s="481"/>
      <c r="N13" s="482">
        <f>VLOOKUP($AI$14,※連盟使用欄１!$A$2:$L$17,4)</f>
        <v>0</v>
      </c>
      <c r="O13" s="482"/>
      <c r="P13" s="482"/>
      <c r="Q13" s="482"/>
      <c r="R13" s="482"/>
      <c r="S13" s="482"/>
      <c r="T13" s="482"/>
      <c r="U13" s="482"/>
      <c r="V13" s="482"/>
      <c r="W13" s="482"/>
      <c r="X13" s="482"/>
      <c r="Y13" s="482"/>
      <c r="Z13" s="482"/>
      <c r="AA13" s="482"/>
      <c r="AB13" s="482"/>
      <c r="AC13" s="482"/>
      <c r="AD13" s="482"/>
      <c r="AE13" s="482"/>
      <c r="AF13" s="482"/>
      <c r="AG13" s="482"/>
      <c r="AH13" s="483"/>
      <c r="AI13" s="370" t="s">
        <v>27</v>
      </c>
      <c r="AJ13" s="371"/>
      <c r="AK13" s="371"/>
      <c r="AL13" s="371"/>
      <c r="AM13" s="371"/>
      <c r="AN13" s="371"/>
      <c r="AO13" s="372"/>
      <c r="AP13" s="6"/>
      <c r="AQ13" s="6"/>
      <c r="AS13" s="323" t="s">
        <v>264</v>
      </c>
      <c r="AT13" s="323"/>
      <c r="AU13" s="323"/>
      <c r="AV13" s="323"/>
      <c r="AW13" s="323"/>
      <c r="AX13" s="323"/>
      <c r="AY13" s="323"/>
      <c r="AZ13" s="323"/>
      <c r="BA13" s="323"/>
      <c r="BB13" s="323"/>
      <c r="BC13" s="323"/>
      <c r="BD13" s="323"/>
      <c r="BE13" s="323"/>
      <c r="BF13" s="323"/>
      <c r="BG13" s="323"/>
      <c r="BH13" s="323"/>
      <c r="BI13" s="323"/>
      <c r="BJ13" s="323"/>
      <c r="BK13" s="323"/>
    </row>
    <row r="14" spans="1:67" ht="19.5" customHeight="1" x14ac:dyDescent="0.15">
      <c r="A14" s="6"/>
      <c r="B14" s="6"/>
      <c r="C14" s="427"/>
      <c r="D14" s="376"/>
      <c r="E14" s="376"/>
      <c r="F14" s="376"/>
      <c r="G14" s="376"/>
      <c r="H14" s="376"/>
      <c r="I14" s="426"/>
      <c r="J14" s="490">
        <f>VLOOKUP($AI$14,※連盟使用欄１!$A$2:$L$17,3)</f>
        <v>0</v>
      </c>
      <c r="K14" s="491">
        <f>VLOOKUP($AI$14,※連盟使用欄１!$A$2:$L$17,4)</f>
        <v>0</v>
      </c>
      <c r="L14" s="491">
        <f>VLOOKUP($AI$14,※連盟使用欄１!$A$2:$L$17,4)</f>
        <v>0</v>
      </c>
      <c r="M14" s="491">
        <f>VLOOKUP($AI$14,※連盟使用欄１!$A$2:$L$17,4)</f>
        <v>0</v>
      </c>
      <c r="N14" s="491">
        <f>VLOOKUP($AI$14,※連盟使用欄１!$A$2:$L$17,4)</f>
        <v>0</v>
      </c>
      <c r="O14" s="491">
        <f>VLOOKUP($AI$14,※連盟使用欄１!$A$2:$L$17,4)</f>
        <v>0</v>
      </c>
      <c r="P14" s="491">
        <f>VLOOKUP($AI$14,※連盟使用欄１!$A$2:$L$17,4)</f>
        <v>0</v>
      </c>
      <c r="Q14" s="491">
        <f>VLOOKUP($AI$14,※連盟使用欄１!$A$2:$L$17,4)</f>
        <v>0</v>
      </c>
      <c r="R14" s="491">
        <f>VLOOKUP($AI$14,※連盟使用欄１!$A$2:$L$17,4)</f>
        <v>0</v>
      </c>
      <c r="S14" s="491">
        <f>VLOOKUP($AI$14,※連盟使用欄１!$A$2:$L$17,4)</f>
        <v>0</v>
      </c>
      <c r="T14" s="491">
        <f>VLOOKUP($AI$14,※連盟使用欄１!$A$2:$L$17,4)</f>
        <v>0</v>
      </c>
      <c r="U14" s="491">
        <f>VLOOKUP($AI$14,※連盟使用欄１!$A$2:$L$17,4)</f>
        <v>0</v>
      </c>
      <c r="V14" s="491">
        <f>VLOOKUP($AI$14,※連盟使用欄１!$A$2:$L$17,4)</f>
        <v>0</v>
      </c>
      <c r="W14" s="491">
        <f>VLOOKUP($AI$14,※連盟使用欄１!$A$2:$L$17,4)</f>
        <v>0</v>
      </c>
      <c r="X14" s="491">
        <f>VLOOKUP($AI$14,※連盟使用欄１!$A$2:$L$17,4)</f>
        <v>0</v>
      </c>
      <c r="Y14" s="491">
        <f>VLOOKUP($AI$14,※連盟使用欄１!$A$2:$L$17,4)</f>
        <v>0</v>
      </c>
      <c r="Z14" s="491">
        <f>VLOOKUP($AI$14,※連盟使用欄１!$A$2:$L$17,4)</f>
        <v>0</v>
      </c>
      <c r="AA14" s="491">
        <f>VLOOKUP($AI$14,※連盟使用欄１!$A$2:$L$17,4)</f>
        <v>0</v>
      </c>
      <c r="AB14" s="491">
        <f>VLOOKUP($AI$14,※連盟使用欄１!$A$2:$L$17,4)</f>
        <v>0</v>
      </c>
      <c r="AC14" s="491">
        <f>VLOOKUP($AI$14,※連盟使用欄１!$A$2:$L$17,4)</f>
        <v>0</v>
      </c>
      <c r="AD14" s="491">
        <f>VLOOKUP($AI$14,※連盟使用欄１!$A$2:$L$17,4)</f>
        <v>0</v>
      </c>
      <c r="AE14" s="491">
        <f>VLOOKUP($AI$14,※連盟使用欄１!$A$2:$L$17,4)</f>
        <v>0</v>
      </c>
      <c r="AF14" s="491">
        <f>VLOOKUP($AI$14,※連盟使用欄１!$A$2:$L$17,4)</f>
        <v>0</v>
      </c>
      <c r="AG14" s="491">
        <f>VLOOKUP($AI$14,※連盟使用欄１!$A$2:$L$17,4)</f>
        <v>0</v>
      </c>
      <c r="AH14" s="492">
        <f>VLOOKUP($AI$14,※連盟使用欄１!$A$2:$L$17,4)</f>
        <v>0</v>
      </c>
      <c r="AI14" s="484">
        <f>+⑦借用希望楽器申込書!AI14</f>
        <v>0</v>
      </c>
      <c r="AJ14" s="485"/>
      <c r="AK14" s="485"/>
      <c r="AL14" s="485"/>
      <c r="AM14" s="485"/>
      <c r="AN14" s="485"/>
      <c r="AO14" s="486"/>
      <c r="AP14" s="6"/>
      <c r="AQ14" s="6"/>
      <c r="AS14" s="323"/>
      <c r="AT14" s="323"/>
      <c r="AU14" s="323"/>
      <c r="AV14" s="323"/>
      <c r="AW14" s="323"/>
      <c r="AX14" s="323"/>
      <c r="AY14" s="323"/>
      <c r="AZ14" s="323"/>
      <c r="BA14" s="323"/>
      <c r="BB14" s="323"/>
      <c r="BC14" s="323"/>
      <c r="BD14" s="323"/>
      <c r="BE14" s="323"/>
      <c r="BF14" s="323"/>
      <c r="BG14" s="323"/>
      <c r="BH14" s="323"/>
      <c r="BI14" s="323"/>
      <c r="BJ14" s="323"/>
      <c r="BK14" s="323"/>
    </row>
    <row r="15" spans="1:67" ht="15" customHeight="1" x14ac:dyDescent="0.15">
      <c r="A15" s="6"/>
      <c r="B15" s="6"/>
      <c r="C15" s="427"/>
      <c r="D15" s="376"/>
      <c r="E15" s="376"/>
      <c r="F15" s="376"/>
      <c r="G15" s="376"/>
      <c r="H15" s="376"/>
      <c r="I15" s="426"/>
      <c r="J15" s="490">
        <f>VLOOKUP($AI$14,※連盟使用欄１!$A$2:$L$17,4)</f>
        <v>0</v>
      </c>
      <c r="K15" s="491">
        <f>VLOOKUP($AI$14,※連盟使用欄１!$A$2:$L$17,4)</f>
        <v>0</v>
      </c>
      <c r="L15" s="491">
        <f>VLOOKUP($AI$14,※連盟使用欄１!$A$2:$L$17,4)</f>
        <v>0</v>
      </c>
      <c r="M15" s="491">
        <f>VLOOKUP($AI$14,※連盟使用欄１!$A$2:$L$17,4)</f>
        <v>0</v>
      </c>
      <c r="N15" s="491">
        <f>VLOOKUP($AI$14,※連盟使用欄１!$A$2:$L$17,4)</f>
        <v>0</v>
      </c>
      <c r="O15" s="491">
        <f>VLOOKUP($AI$14,※連盟使用欄１!$A$2:$L$17,4)</f>
        <v>0</v>
      </c>
      <c r="P15" s="491">
        <f>VLOOKUP($AI$14,※連盟使用欄１!$A$2:$L$17,4)</f>
        <v>0</v>
      </c>
      <c r="Q15" s="491">
        <f>VLOOKUP($AI$14,※連盟使用欄１!$A$2:$L$17,4)</f>
        <v>0</v>
      </c>
      <c r="R15" s="491">
        <f>VLOOKUP($AI$14,※連盟使用欄１!$A$2:$L$17,4)</f>
        <v>0</v>
      </c>
      <c r="S15" s="491">
        <f>VLOOKUP($AI$14,※連盟使用欄１!$A$2:$L$17,4)</f>
        <v>0</v>
      </c>
      <c r="T15" s="491">
        <f>VLOOKUP($AI$14,※連盟使用欄１!$A$2:$L$17,4)</f>
        <v>0</v>
      </c>
      <c r="U15" s="491">
        <f>VLOOKUP($AI$14,※連盟使用欄１!$A$2:$L$17,4)</f>
        <v>0</v>
      </c>
      <c r="V15" s="491">
        <f>VLOOKUP($AI$14,※連盟使用欄１!$A$2:$L$17,4)</f>
        <v>0</v>
      </c>
      <c r="W15" s="491">
        <f>VLOOKUP($AI$14,※連盟使用欄１!$A$2:$L$17,4)</f>
        <v>0</v>
      </c>
      <c r="X15" s="491">
        <f>VLOOKUP($AI$14,※連盟使用欄１!$A$2:$L$17,4)</f>
        <v>0</v>
      </c>
      <c r="Y15" s="491">
        <f>VLOOKUP($AI$14,※連盟使用欄１!$A$2:$L$17,4)</f>
        <v>0</v>
      </c>
      <c r="Z15" s="491">
        <f>VLOOKUP($AI$14,※連盟使用欄１!$A$2:$L$17,4)</f>
        <v>0</v>
      </c>
      <c r="AA15" s="491">
        <f>VLOOKUP($AI$14,※連盟使用欄１!$A$2:$L$17,4)</f>
        <v>0</v>
      </c>
      <c r="AB15" s="491">
        <f>VLOOKUP($AI$14,※連盟使用欄１!$A$2:$L$17,4)</f>
        <v>0</v>
      </c>
      <c r="AC15" s="491">
        <f>VLOOKUP($AI$14,※連盟使用欄１!$A$2:$L$17,4)</f>
        <v>0</v>
      </c>
      <c r="AD15" s="491">
        <f>VLOOKUP($AI$14,※連盟使用欄１!$A$2:$L$17,4)</f>
        <v>0</v>
      </c>
      <c r="AE15" s="491">
        <f>VLOOKUP($AI$14,※連盟使用欄１!$A$2:$L$17,4)</f>
        <v>0</v>
      </c>
      <c r="AF15" s="491">
        <f>VLOOKUP($AI$14,※連盟使用欄１!$A$2:$L$17,4)</f>
        <v>0</v>
      </c>
      <c r="AG15" s="491">
        <f>VLOOKUP($AI$14,※連盟使用欄１!$A$2:$L$17,4)</f>
        <v>0</v>
      </c>
      <c r="AH15" s="492">
        <f>VLOOKUP($AI$14,※連盟使用欄１!$A$2:$L$17,4)</f>
        <v>0</v>
      </c>
      <c r="AI15" s="484"/>
      <c r="AJ15" s="485"/>
      <c r="AK15" s="485"/>
      <c r="AL15" s="485"/>
      <c r="AM15" s="485"/>
      <c r="AN15" s="485"/>
      <c r="AO15" s="486"/>
      <c r="AP15" s="6"/>
      <c r="AQ15" s="6"/>
      <c r="AS15" s="323"/>
      <c r="AT15" s="323"/>
      <c r="AU15" s="323"/>
      <c r="AV15" s="323"/>
      <c r="AW15" s="323"/>
      <c r="AX15" s="323"/>
      <c r="AY15" s="323"/>
      <c r="AZ15" s="323"/>
      <c r="BA15" s="323"/>
      <c r="BB15" s="323"/>
      <c r="BC15" s="323"/>
      <c r="BD15" s="323"/>
      <c r="BE15" s="323"/>
      <c r="BF15" s="323"/>
      <c r="BG15" s="323"/>
      <c r="BH15" s="323"/>
      <c r="BI15" s="323"/>
      <c r="BJ15" s="323"/>
      <c r="BK15" s="323"/>
    </row>
    <row r="16" spans="1:67" ht="15" customHeight="1" x14ac:dyDescent="0.15">
      <c r="A16" s="6"/>
      <c r="B16" s="6"/>
      <c r="C16" s="427"/>
      <c r="D16" s="376"/>
      <c r="E16" s="376"/>
      <c r="F16" s="376"/>
      <c r="G16" s="376"/>
      <c r="H16" s="376"/>
      <c r="I16" s="426"/>
      <c r="J16" s="490">
        <f>VLOOKUP($AI$14,※連盟使用欄１!$A$2:$L$17,4)</f>
        <v>0</v>
      </c>
      <c r="K16" s="491">
        <f>VLOOKUP($AI$14,※連盟使用欄１!$A$2:$L$17,4)</f>
        <v>0</v>
      </c>
      <c r="L16" s="491">
        <f>VLOOKUP($AI$14,※連盟使用欄１!$A$2:$L$17,4)</f>
        <v>0</v>
      </c>
      <c r="M16" s="491">
        <f>VLOOKUP($AI$14,※連盟使用欄１!$A$2:$L$17,4)</f>
        <v>0</v>
      </c>
      <c r="N16" s="491">
        <f>VLOOKUP($AI$14,※連盟使用欄１!$A$2:$L$17,4)</f>
        <v>0</v>
      </c>
      <c r="O16" s="491">
        <f>VLOOKUP($AI$14,※連盟使用欄１!$A$2:$L$17,4)</f>
        <v>0</v>
      </c>
      <c r="P16" s="491">
        <f>VLOOKUP($AI$14,※連盟使用欄１!$A$2:$L$17,4)</f>
        <v>0</v>
      </c>
      <c r="Q16" s="491">
        <f>VLOOKUP($AI$14,※連盟使用欄１!$A$2:$L$17,4)</f>
        <v>0</v>
      </c>
      <c r="R16" s="491">
        <f>VLOOKUP($AI$14,※連盟使用欄１!$A$2:$L$17,4)</f>
        <v>0</v>
      </c>
      <c r="S16" s="491">
        <f>VLOOKUP($AI$14,※連盟使用欄１!$A$2:$L$17,4)</f>
        <v>0</v>
      </c>
      <c r="T16" s="491">
        <f>VLOOKUP($AI$14,※連盟使用欄１!$A$2:$L$17,4)</f>
        <v>0</v>
      </c>
      <c r="U16" s="491">
        <f>VLOOKUP($AI$14,※連盟使用欄１!$A$2:$L$17,4)</f>
        <v>0</v>
      </c>
      <c r="V16" s="491">
        <f>VLOOKUP($AI$14,※連盟使用欄１!$A$2:$L$17,4)</f>
        <v>0</v>
      </c>
      <c r="W16" s="491">
        <f>VLOOKUP($AI$14,※連盟使用欄１!$A$2:$L$17,4)</f>
        <v>0</v>
      </c>
      <c r="X16" s="491">
        <f>VLOOKUP($AI$14,※連盟使用欄１!$A$2:$L$17,4)</f>
        <v>0</v>
      </c>
      <c r="Y16" s="491">
        <f>VLOOKUP($AI$14,※連盟使用欄１!$A$2:$L$17,4)</f>
        <v>0</v>
      </c>
      <c r="Z16" s="491">
        <f>VLOOKUP($AI$14,※連盟使用欄１!$A$2:$L$17,4)</f>
        <v>0</v>
      </c>
      <c r="AA16" s="491">
        <f>VLOOKUP($AI$14,※連盟使用欄１!$A$2:$L$17,4)</f>
        <v>0</v>
      </c>
      <c r="AB16" s="491">
        <f>VLOOKUP($AI$14,※連盟使用欄１!$A$2:$L$17,4)</f>
        <v>0</v>
      </c>
      <c r="AC16" s="491">
        <f>VLOOKUP($AI$14,※連盟使用欄１!$A$2:$L$17,4)</f>
        <v>0</v>
      </c>
      <c r="AD16" s="491">
        <f>VLOOKUP($AI$14,※連盟使用欄１!$A$2:$L$17,4)</f>
        <v>0</v>
      </c>
      <c r="AE16" s="491">
        <f>VLOOKUP($AI$14,※連盟使用欄１!$A$2:$L$17,4)</f>
        <v>0</v>
      </c>
      <c r="AF16" s="491">
        <f>VLOOKUP($AI$14,※連盟使用欄１!$A$2:$L$17,4)</f>
        <v>0</v>
      </c>
      <c r="AG16" s="491">
        <f>VLOOKUP($AI$14,※連盟使用欄１!$A$2:$L$17,4)</f>
        <v>0</v>
      </c>
      <c r="AH16" s="492">
        <f>VLOOKUP($AI$14,※連盟使用欄１!$A$2:$L$17,4)</f>
        <v>0</v>
      </c>
      <c r="AI16" s="484"/>
      <c r="AJ16" s="485"/>
      <c r="AK16" s="485"/>
      <c r="AL16" s="485"/>
      <c r="AM16" s="485"/>
      <c r="AN16" s="485"/>
      <c r="AO16" s="486"/>
      <c r="AP16" s="6"/>
      <c r="AQ16" s="6"/>
      <c r="AS16" s="323"/>
      <c r="AT16" s="323"/>
      <c r="AU16" s="323"/>
      <c r="AV16" s="323"/>
      <c r="AW16" s="323"/>
      <c r="AX16" s="323"/>
      <c r="AY16" s="323"/>
      <c r="AZ16" s="323"/>
      <c r="BA16" s="323"/>
      <c r="BB16" s="323"/>
      <c r="BC16" s="323"/>
      <c r="BD16" s="323"/>
      <c r="BE16" s="323"/>
      <c r="BF16" s="323"/>
      <c r="BG16" s="323"/>
      <c r="BH16" s="323"/>
      <c r="BI16" s="323"/>
      <c r="BJ16" s="323"/>
      <c r="BK16" s="323"/>
    </row>
    <row r="17" spans="1:63" ht="15" customHeight="1" thickBot="1" x14ac:dyDescent="0.2">
      <c r="A17" s="6"/>
      <c r="B17" s="6"/>
      <c r="C17" s="427"/>
      <c r="D17" s="376"/>
      <c r="E17" s="376"/>
      <c r="F17" s="376"/>
      <c r="G17" s="376"/>
      <c r="H17" s="376"/>
      <c r="I17" s="426"/>
      <c r="J17" s="493">
        <f>VLOOKUP($AI$14,※連盟使用欄１!$A$2:$L$17,2)</f>
        <v>0</v>
      </c>
      <c r="K17" s="494">
        <f>VLOOKUP($AI$14,※連盟使用欄１!$A$2:$L$17,4)</f>
        <v>0</v>
      </c>
      <c r="L17" s="494">
        <f>VLOOKUP($AI$14,※連盟使用欄１!$A$2:$L$17,4)</f>
        <v>0</v>
      </c>
      <c r="M17" s="494">
        <f>VLOOKUP($AI$14,※連盟使用欄１!$A$2:$L$17,4)</f>
        <v>0</v>
      </c>
      <c r="N17" s="494">
        <f>VLOOKUP($AI$14,※連盟使用欄１!$A$2:$L$17,4)</f>
        <v>0</v>
      </c>
      <c r="O17" s="494">
        <f>VLOOKUP($AI$14,※連盟使用欄１!$A$2:$L$17,4)</f>
        <v>0</v>
      </c>
      <c r="P17" s="495" t="s">
        <v>16</v>
      </c>
      <c r="Q17" s="495"/>
      <c r="R17" s="495"/>
      <c r="S17" s="496"/>
      <c r="T17" s="496"/>
      <c r="U17" s="496"/>
      <c r="V17" s="496"/>
      <c r="W17" s="496"/>
      <c r="X17" s="496"/>
      <c r="Y17" s="496"/>
      <c r="Z17" s="496"/>
      <c r="AA17" s="496"/>
      <c r="AB17" s="496"/>
      <c r="AC17" s="496"/>
      <c r="AD17" s="496"/>
      <c r="AE17" s="496"/>
      <c r="AF17" s="496"/>
      <c r="AG17" s="496"/>
      <c r="AH17" s="497"/>
      <c r="AI17" s="487"/>
      <c r="AJ17" s="488"/>
      <c r="AK17" s="488"/>
      <c r="AL17" s="488"/>
      <c r="AM17" s="488"/>
      <c r="AN17" s="488"/>
      <c r="AO17" s="489"/>
      <c r="AP17" s="6"/>
      <c r="AQ17" s="6"/>
      <c r="AS17" s="323"/>
      <c r="AT17" s="323"/>
      <c r="AU17" s="323"/>
      <c r="AV17" s="323"/>
      <c r="AW17" s="323"/>
      <c r="AX17" s="323"/>
      <c r="AY17" s="323"/>
      <c r="AZ17" s="323"/>
      <c r="BA17" s="323"/>
      <c r="BB17" s="323"/>
      <c r="BC17" s="323"/>
      <c r="BD17" s="323"/>
      <c r="BE17" s="323"/>
      <c r="BF17" s="323"/>
      <c r="BG17" s="323"/>
      <c r="BH17" s="323"/>
      <c r="BI17" s="323"/>
      <c r="BJ17" s="323"/>
      <c r="BK17" s="323"/>
    </row>
    <row r="18" spans="1:63" ht="15" customHeight="1" x14ac:dyDescent="0.15">
      <c r="A18" s="6"/>
      <c r="B18" s="6"/>
      <c r="C18" s="472" t="s">
        <v>18</v>
      </c>
      <c r="D18" s="473"/>
      <c r="E18" s="473"/>
      <c r="F18" s="473"/>
      <c r="G18" s="473"/>
      <c r="H18" s="473"/>
      <c r="I18" s="474"/>
      <c r="J18" s="475"/>
      <c r="K18" s="476"/>
      <c r="L18" s="476"/>
      <c r="M18" s="476"/>
      <c r="N18" s="476"/>
      <c r="O18" s="476"/>
      <c r="P18" s="476"/>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7"/>
      <c r="AP18" s="6"/>
      <c r="AQ18" s="6"/>
      <c r="AS18" s="82"/>
      <c r="AT18" s="82"/>
      <c r="AU18" s="82"/>
      <c r="AV18" s="82"/>
      <c r="AW18" s="82"/>
      <c r="AX18" s="82"/>
      <c r="AY18" s="82"/>
      <c r="AZ18" s="82"/>
      <c r="BA18" s="82"/>
      <c r="BB18" s="82"/>
      <c r="BC18" s="82"/>
      <c r="BD18" s="82"/>
      <c r="BE18" s="82"/>
      <c r="BF18" s="82"/>
      <c r="BG18" s="82"/>
      <c r="BH18" s="82"/>
      <c r="BI18" s="82"/>
      <c r="BJ18" s="82"/>
      <c r="BK18" s="82"/>
    </row>
    <row r="19" spans="1:63" ht="15" customHeight="1" x14ac:dyDescent="0.15">
      <c r="A19" s="6"/>
      <c r="B19" s="6"/>
      <c r="C19" s="427"/>
      <c r="D19" s="376"/>
      <c r="E19" s="376"/>
      <c r="F19" s="376"/>
      <c r="G19" s="376"/>
      <c r="H19" s="376"/>
      <c r="I19" s="426"/>
      <c r="J19" s="460"/>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2"/>
      <c r="AP19" s="6"/>
      <c r="AQ19" s="6"/>
      <c r="AS19" s="82"/>
      <c r="AT19" s="82"/>
      <c r="AU19" s="82"/>
      <c r="AV19" s="82"/>
      <c r="AW19" s="82"/>
      <c r="AX19" s="82"/>
      <c r="AY19" s="82"/>
      <c r="AZ19" s="82"/>
      <c r="BA19" s="82"/>
      <c r="BB19" s="82"/>
      <c r="BC19" s="82"/>
      <c r="BD19" s="82"/>
      <c r="BE19" s="82"/>
      <c r="BF19" s="82"/>
      <c r="BG19" s="82"/>
      <c r="BH19" s="82"/>
      <c r="BI19" s="82"/>
      <c r="BJ19" s="82"/>
      <c r="BK19" s="82"/>
    </row>
    <row r="20" spans="1:63" ht="15" customHeight="1" x14ac:dyDescent="0.15">
      <c r="A20" s="6"/>
      <c r="B20" s="6"/>
      <c r="C20" s="427"/>
      <c r="D20" s="376"/>
      <c r="E20" s="376"/>
      <c r="F20" s="376"/>
      <c r="G20" s="376"/>
      <c r="H20" s="376"/>
      <c r="I20" s="426"/>
      <c r="J20" s="460"/>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2"/>
      <c r="AP20" s="6"/>
      <c r="AQ20" s="6"/>
      <c r="AS20" s="82"/>
      <c r="AT20" s="82"/>
      <c r="AU20" s="82"/>
      <c r="AV20" s="82"/>
      <c r="AW20" s="82"/>
      <c r="AX20" s="82"/>
      <c r="AY20" s="82"/>
      <c r="AZ20" s="82"/>
      <c r="BA20" s="82"/>
      <c r="BB20" s="82"/>
      <c r="BC20" s="82"/>
      <c r="BD20" s="82"/>
      <c r="BE20" s="82"/>
      <c r="BF20" s="82"/>
      <c r="BG20" s="82"/>
      <c r="BH20" s="82"/>
      <c r="BI20" s="82"/>
      <c r="BJ20" s="82"/>
      <c r="BK20" s="82"/>
    </row>
    <row r="21" spans="1:63" ht="15" customHeight="1" x14ac:dyDescent="0.15">
      <c r="A21" s="6"/>
      <c r="B21" s="6"/>
      <c r="C21" s="427"/>
      <c r="D21" s="376"/>
      <c r="E21" s="376"/>
      <c r="F21" s="376"/>
      <c r="G21" s="376"/>
      <c r="H21" s="376"/>
      <c r="I21" s="426"/>
      <c r="J21" s="460"/>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2"/>
      <c r="AP21" s="6"/>
      <c r="AQ21" s="6"/>
      <c r="AS21" s="82"/>
      <c r="AT21" s="82"/>
      <c r="AU21" s="82"/>
      <c r="AV21" s="82"/>
      <c r="AW21" s="82"/>
      <c r="AX21" s="82"/>
      <c r="AY21" s="82"/>
      <c r="AZ21" s="82"/>
      <c r="BA21" s="82"/>
      <c r="BB21" s="82"/>
      <c r="BC21" s="82"/>
      <c r="BD21" s="82"/>
      <c r="BE21" s="82"/>
      <c r="BF21" s="82"/>
      <c r="BG21" s="82"/>
      <c r="BH21" s="82"/>
      <c r="BI21" s="82"/>
      <c r="BJ21" s="82"/>
      <c r="BK21" s="82"/>
    </row>
    <row r="22" spans="1:63" ht="15" customHeight="1" x14ac:dyDescent="0.15">
      <c r="A22" s="6"/>
      <c r="B22" s="6"/>
      <c r="C22" s="427"/>
      <c r="D22" s="376"/>
      <c r="E22" s="376"/>
      <c r="F22" s="376"/>
      <c r="G22" s="376"/>
      <c r="H22" s="376"/>
      <c r="I22" s="426"/>
      <c r="J22" s="460"/>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2"/>
      <c r="AP22" s="6"/>
      <c r="AQ22" s="6"/>
      <c r="AS22" s="82"/>
      <c r="AT22" s="82"/>
      <c r="AU22" s="82"/>
      <c r="AV22" s="82"/>
      <c r="AW22" s="82"/>
      <c r="AX22" s="82"/>
      <c r="AY22" s="82"/>
      <c r="AZ22" s="82"/>
      <c r="BA22" s="82"/>
      <c r="BB22" s="82"/>
      <c r="BC22" s="82"/>
      <c r="BD22" s="82"/>
      <c r="BE22" s="82"/>
      <c r="BF22" s="82"/>
      <c r="BG22" s="82"/>
      <c r="BH22" s="82"/>
      <c r="BI22" s="82"/>
      <c r="BJ22" s="82"/>
      <c r="BK22" s="82"/>
    </row>
    <row r="23" spans="1:63" ht="15" customHeight="1" x14ac:dyDescent="0.15">
      <c r="A23" s="6"/>
      <c r="B23" s="6"/>
      <c r="C23" s="428"/>
      <c r="D23" s="429"/>
      <c r="E23" s="429"/>
      <c r="F23" s="429"/>
      <c r="G23" s="429"/>
      <c r="H23" s="429"/>
      <c r="I23" s="430"/>
      <c r="J23" s="463"/>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4"/>
      <c r="AM23" s="464"/>
      <c r="AN23" s="464"/>
      <c r="AO23" s="465"/>
      <c r="AP23" s="6"/>
      <c r="AQ23" s="6"/>
      <c r="AS23" s="82"/>
      <c r="AT23" s="82"/>
      <c r="AU23" s="82"/>
      <c r="AV23" s="82"/>
      <c r="AW23" s="82"/>
      <c r="AX23" s="82"/>
      <c r="AY23" s="82"/>
      <c r="AZ23" s="82"/>
      <c r="BA23" s="82"/>
      <c r="BB23" s="82"/>
      <c r="BC23" s="82"/>
      <c r="BD23" s="82"/>
      <c r="BE23" s="82"/>
      <c r="BF23" s="82"/>
      <c r="BG23" s="82"/>
      <c r="BH23" s="82"/>
      <c r="BI23" s="82"/>
      <c r="BJ23" s="82"/>
      <c r="BK23" s="82"/>
    </row>
    <row r="24" spans="1:63" ht="18" customHeight="1" x14ac:dyDescent="0.15">
      <c r="A24" s="6"/>
      <c r="B24" s="6"/>
      <c r="C24" s="425" t="s">
        <v>20</v>
      </c>
      <c r="D24" s="376"/>
      <c r="E24" s="376"/>
      <c r="F24" s="376"/>
      <c r="G24" s="376"/>
      <c r="H24" s="376"/>
      <c r="I24" s="426"/>
      <c r="J24" s="466" t="s">
        <v>2</v>
      </c>
      <c r="K24" s="467"/>
      <c r="L24" s="467"/>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9"/>
      <c r="AP24" s="6"/>
      <c r="AQ24" s="6"/>
      <c r="AS24" s="44" t="s">
        <v>265</v>
      </c>
    </row>
    <row r="25" spans="1:63" ht="15" customHeight="1" x14ac:dyDescent="0.15">
      <c r="A25" s="6"/>
      <c r="B25" s="6"/>
      <c r="C25" s="427"/>
      <c r="D25" s="376"/>
      <c r="E25" s="376"/>
      <c r="F25" s="376"/>
      <c r="G25" s="376"/>
      <c r="H25" s="376"/>
      <c r="I25" s="426"/>
      <c r="J25" s="451"/>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3"/>
      <c r="AP25" s="6"/>
      <c r="AQ25" s="6"/>
      <c r="AS25" s="44" t="s">
        <v>266</v>
      </c>
    </row>
    <row r="26" spans="1:63" ht="15" customHeight="1" x14ac:dyDescent="0.15">
      <c r="A26" s="6"/>
      <c r="B26" s="6"/>
      <c r="C26" s="427"/>
      <c r="D26" s="376"/>
      <c r="E26" s="376"/>
      <c r="F26" s="376"/>
      <c r="G26" s="376"/>
      <c r="H26" s="376"/>
      <c r="I26" s="426"/>
      <c r="J26" s="454"/>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6"/>
      <c r="AP26" s="6"/>
      <c r="AQ26" s="6"/>
    </row>
    <row r="27" spans="1:63" ht="15" customHeight="1" x14ac:dyDescent="0.15">
      <c r="A27" s="6"/>
      <c r="B27" s="6"/>
      <c r="C27" s="422" t="s">
        <v>19</v>
      </c>
      <c r="D27" s="423"/>
      <c r="E27" s="423"/>
      <c r="F27" s="423"/>
      <c r="G27" s="423"/>
      <c r="H27" s="423"/>
      <c r="I27" s="424"/>
      <c r="J27" s="457"/>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9"/>
      <c r="AP27" s="6"/>
      <c r="AQ27" s="6"/>
    </row>
    <row r="28" spans="1:63" ht="15" customHeight="1" x14ac:dyDescent="0.15">
      <c r="A28" s="6"/>
      <c r="B28" s="6"/>
      <c r="C28" s="425"/>
      <c r="D28" s="376"/>
      <c r="E28" s="376"/>
      <c r="F28" s="376"/>
      <c r="G28" s="376"/>
      <c r="H28" s="376"/>
      <c r="I28" s="426"/>
      <c r="J28" s="460"/>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2"/>
      <c r="AP28" s="6"/>
      <c r="AQ28" s="6"/>
    </row>
    <row r="29" spans="1:63" ht="15" customHeight="1" x14ac:dyDescent="0.15">
      <c r="A29" s="6"/>
      <c r="B29" s="6"/>
      <c r="C29" s="425"/>
      <c r="D29" s="376"/>
      <c r="E29" s="376"/>
      <c r="F29" s="376"/>
      <c r="G29" s="376"/>
      <c r="H29" s="376"/>
      <c r="I29" s="426"/>
      <c r="J29" s="460"/>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2"/>
      <c r="AP29" s="6"/>
      <c r="AQ29" s="6"/>
    </row>
    <row r="30" spans="1:63" ht="15" customHeight="1" x14ac:dyDescent="0.15">
      <c r="A30" s="6"/>
      <c r="B30" s="6"/>
      <c r="C30" s="425"/>
      <c r="D30" s="376"/>
      <c r="E30" s="376"/>
      <c r="F30" s="376"/>
      <c r="G30" s="376"/>
      <c r="H30" s="376"/>
      <c r="I30" s="426"/>
      <c r="J30" s="460"/>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2"/>
      <c r="AP30" s="6"/>
      <c r="AQ30" s="6"/>
    </row>
    <row r="31" spans="1:63" ht="15" customHeight="1" x14ac:dyDescent="0.15">
      <c r="A31" s="6"/>
      <c r="B31" s="6"/>
      <c r="C31" s="427"/>
      <c r="D31" s="376"/>
      <c r="E31" s="376"/>
      <c r="F31" s="376"/>
      <c r="G31" s="376"/>
      <c r="H31" s="376"/>
      <c r="I31" s="426"/>
      <c r="J31" s="460"/>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2"/>
      <c r="AP31" s="6"/>
      <c r="AQ31" s="6"/>
    </row>
    <row r="32" spans="1:63" ht="15" customHeight="1" x14ac:dyDescent="0.15">
      <c r="A32" s="6"/>
      <c r="B32" s="6"/>
      <c r="C32" s="428"/>
      <c r="D32" s="429"/>
      <c r="E32" s="429"/>
      <c r="F32" s="429"/>
      <c r="G32" s="429"/>
      <c r="H32" s="429"/>
      <c r="I32" s="430"/>
      <c r="J32" s="463"/>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5"/>
      <c r="AP32" s="6"/>
      <c r="AQ32" s="6"/>
    </row>
    <row r="33" spans="1:45" ht="15" customHeight="1" x14ac:dyDescent="0.15">
      <c r="A33" s="6"/>
      <c r="B33" s="6"/>
      <c r="C33" s="431" t="s">
        <v>3</v>
      </c>
      <c r="D33" s="423"/>
      <c r="E33" s="423"/>
      <c r="F33" s="423"/>
      <c r="G33" s="423"/>
      <c r="H33" s="423"/>
      <c r="I33" s="424"/>
      <c r="J33" s="470" t="s">
        <v>2</v>
      </c>
      <c r="K33" s="471"/>
      <c r="L33" s="471"/>
      <c r="M33" s="392"/>
      <c r="N33" s="392"/>
      <c r="O33" s="392"/>
      <c r="P33" s="392"/>
      <c r="Q33" s="392"/>
      <c r="R33" s="392"/>
      <c r="S33" s="392"/>
      <c r="T33" s="392"/>
      <c r="U33" s="392"/>
      <c r="V33" s="392"/>
      <c r="W33" s="392"/>
      <c r="X33" s="392"/>
      <c r="Y33" s="392"/>
      <c r="Z33" s="392"/>
      <c r="AA33" s="392"/>
      <c r="AB33" s="392"/>
      <c r="AC33" s="392"/>
      <c r="AD33" s="392"/>
      <c r="AE33" s="393" t="s">
        <v>36</v>
      </c>
      <c r="AF33" s="393"/>
      <c r="AG33" s="393"/>
      <c r="AH33" s="392"/>
      <c r="AI33" s="392"/>
      <c r="AJ33" s="392"/>
      <c r="AK33" s="392"/>
      <c r="AL33" s="393" t="s">
        <v>37</v>
      </c>
      <c r="AM33" s="393"/>
      <c r="AN33" s="393"/>
      <c r="AO33" s="398"/>
      <c r="AP33" s="6"/>
      <c r="AQ33" s="6"/>
      <c r="AS33" s="42" t="s">
        <v>191</v>
      </c>
    </row>
    <row r="34" spans="1:45" ht="15" customHeight="1" x14ac:dyDescent="0.15">
      <c r="A34" s="6"/>
      <c r="B34" s="6"/>
      <c r="C34" s="427"/>
      <c r="D34" s="376"/>
      <c r="E34" s="376"/>
      <c r="F34" s="376"/>
      <c r="G34" s="376"/>
      <c r="H34" s="376"/>
      <c r="I34" s="426"/>
      <c r="J34" s="401"/>
      <c r="K34" s="402"/>
      <c r="L34" s="402"/>
      <c r="M34" s="402"/>
      <c r="N34" s="402"/>
      <c r="O34" s="402"/>
      <c r="P34" s="402"/>
      <c r="Q34" s="402"/>
      <c r="R34" s="402"/>
      <c r="S34" s="402"/>
      <c r="T34" s="402"/>
      <c r="U34" s="402"/>
      <c r="V34" s="402"/>
      <c r="W34" s="402"/>
      <c r="X34" s="402"/>
      <c r="Y34" s="402"/>
      <c r="Z34" s="402"/>
      <c r="AA34" s="402"/>
      <c r="AB34" s="402"/>
      <c r="AC34" s="402"/>
      <c r="AD34" s="402"/>
      <c r="AE34" s="394"/>
      <c r="AF34" s="394"/>
      <c r="AG34" s="394"/>
      <c r="AH34" s="396"/>
      <c r="AI34" s="396"/>
      <c r="AJ34" s="396"/>
      <c r="AK34" s="396"/>
      <c r="AL34" s="394"/>
      <c r="AM34" s="394"/>
      <c r="AN34" s="394"/>
      <c r="AO34" s="399"/>
      <c r="AP34" s="6"/>
      <c r="AQ34" s="6"/>
      <c r="AS34" s="44" t="s">
        <v>265</v>
      </c>
    </row>
    <row r="35" spans="1:45" ht="15" customHeight="1" x14ac:dyDescent="0.15">
      <c r="A35" s="6"/>
      <c r="B35" s="6"/>
      <c r="C35" s="428"/>
      <c r="D35" s="429"/>
      <c r="E35" s="429"/>
      <c r="F35" s="429"/>
      <c r="G35" s="429"/>
      <c r="H35" s="429"/>
      <c r="I35" s="430"/>
      <c r="J35" s="403"/>
      <c r="K35" s="404"/>
      <c r="L35" s="404"/>
      <c r="M35" s="404"/>
      <c r="N35" s="404"/>
      <c r="O35" s="404"/>
      <c r="P35" s="404"/>
      <c r="Q35" s="404"/>
      <c r="R35" s="404"/>
      <c r="S35" s="404"/>
      <c r="T35" s="404"/>
      <c r="U35" s="404"/>
      <c r="V35" s="404"/>
      <c r="W35" s="404"/>
      <c r="X35" s="404"/>
      <c r="Y35" s="404"/>
      <c r="Z35" s="404"/>
      <c r="AA35" s="404"/>
      <c r="AB35" s="404"/>
      <c r="AC35" s="404"/>
      <c r="AD35" s="404"/>
      <c r="AE35" s="395"/>
      <c r="AF35" s="395"/>
      <c r="AG35" s="395"/>
      <c r="AH35" s="397"/>
      <c r="AI35" s="397"/>
      <c r="AJ35" s="397"/>
      <c r="AK35" s="397"/>
      <c r="AL35" s="395"/>
      <c r="AM35" s="395"/>
      <c r="AN35" s="395"/>
      <c r="AO35" s="400"/>
      <c r="AP35" s="6"/>
      <c r="AQ35" s="6"/>
      <c r="AS35" s="44" t="s">
        <v>266</v>
      </c>
    </row>
    <row r="36" spans="1:45" ht="18" customHeight="1" x14ac:dyDescent="0.15">
      <c r="A36" s="6"/>
      <c r="B36" s="6"/>
      <c r="C36" s="431" t="s">
        <v>4</v>
      </c>
      <c r="D36" s="423"/>
      <c r="E36" s="423"/>
      <c r="F36" s="423"/>
      <c r="G36" s="423"/>
      <c r="H36" s="423"/>
      <c r="I36" s="424"/>
      <c r="J36" s="413"/>
      <c r="K36" s="414"/>
      <c r="L36" s="414"/>
      <c r="M36" s="414"/>
      <c r="N36" s="414"/>
      <c r="O36" s="414"/>
      <c r="P36" s="414"/>
      <c r="Q36" s="414"/>
      <c r="R36" s="405" t="s">
        <v>5</v>
      </c>
      <c r="S36" s="405"/>
      <c r="T36" s="405"/>
      <c r="U36" s="408" t="s">
        <v>6</v>
      </c>
      <c r="V36" s="408"/>
      <c r="W36" s="408"/>
      <c r="X36" s="408"/>
      <c r="Y36" s="419"/>
      <c r="Z36" s="420"/>
      <c r="AA36" s="420"/>
      <c r="AB36" s="420"/>
      <c r="AC36" s="420"/>
      <c r="AD36" s="420"/>
      <c r="AE36" s="420"/>
      <c r="AF36" s="420"/>
      <c r="AG36" s="420"/>
      <c r="AH36" s="420"/>
      <c r="AI36" s="420"/>
      <c r="AJ36" s="420"/>
      <c r="AK36" s="420"/>
      <c r="AL36" s="420"/>
      <c r="AM36" s="420"/>
      <c r="AN36" s="420"/>
      <c r="AO36" s="421"/>
      <c r="AP36" s="6"/>
      <c r="AQ36" s="6"/>
      <c r="AS36" s="42" t="s">
        <v>503</v>
      </c>
    </row>
    <row r="37" spans="1:45" ht="15" customHeight="1" x14ac:dyDescent="0.15">
      <c r="A37" s="6"/>
      <c r="B37" s="6"/>
      <c r="C37" s="427"/>
      <c r="D37" s="376"/>
      <c r="E37" s="376"/>
      <c r="F37" s="376"/>
      <c r="G37" s="376"/>
      <c r="H37" s="376"/>
      <c r="I37" s="426"/>
      <c r="J37" s="415"/>
      <c r="K37" s="416"/>
      <c r="L37" s="416"/>
      <c r="M37" s="416"/>
      <c r="N37" s="416"/>
      <c r="O37" s="416"/>
      <c r="P37" s="416"/>
      <c r="Q37" s="416"/>
      <c r="R37" s="406"/>
      <c r="S37" s="406"/>
      <c r="T37" s="406"/>
      <c r="U37" s="409"/>
      <c r="V37" s="409"/>
      <c r="W37" s="409"/>
      <c r="X37" s="409"/>
      <c r="Y37" s="409"/>
      <c r="Z37" s="409"/>
      <c r="AA37" s="409"/>
      <c r="AB37" s="409"/>
      <c r="AC37" s="409"/>
      <c r="AD37" s="409"/>
      <c r="AE37" s="409"/>
      <c r="AF37" s="409"/>
      <c r="AG37" s="409"/>
      <c r="AH37" s="409"/>
      <c r="AI37" s="409"/>
      <c r="AJ37" s="409"/>
      <c r="AK37" s="409"/>
      <c r="AL37" s="409"/>
      <c r="AM37" s="409"/>
      <c r="AN37" s="409"/>
      <c r="AO37" s="410"/>
      <c r="AP37" s="6"/>
      <c r="AQ37" s="6"/>
      <c r="AS37" s="42" t="s">
        <v>261</v>
      </c>
    </row>
    <row r="38" spans="1:45" ht="15" customHeight="1" x14ac:dyDescent="0.15">
      <c r="A38" s="6"/>
      <c r="B38" s="6"/>
      <c r="C38" s="428"/>
      <c r="D38" s="429"/>
      <c r="E38" s="429"/>
      <c r="F38" s="429"/>
      <c r="G38" s="429"/>
      <c r="H38" s="429"/>
      <c r="I38" s="430"/>
      <c r="J38" s="417"/>
      <c r="K38" s="418"/>
      <c r="L38" s="418"/>
      <c r="M38" s="418"/>
      <c r="N38" s="418"/>
      <c r="O38" s="418"/>
      <c r="P38" s="418"/>
      <c r="Q38" s="418"/>
      <c r="R38" s="407"/>
      <c r="S38" s="407"/>
      <c r="T38" s="407"/>
      <c r="U38" s="411"/>
      <c r="V38" s="411"/>
      <c r="W38" s="411"/>
      <c r="X38" s="411"/>
      <c r="Y38" s="411"/>
      <c r="Z38" s="411"/>
      <c r="AA38" s="411"/>
      <c r="AB38" s="411"/>
      <c r="AC38" s="411"/>
      <c r="AD38" s="411"/>
      <c r="AE38" s="411"/>
      <c r="AF38" s="411"/>
      <c r="AG38" s="411"/>
      <c r="AH38" s="411"/>
      <c r="AI38" s="411"/>
      <c r="AJ38" s="411"/>
      <c r="AK38" s="411"/>
      <c r="AL38" s="411"/>
      <c r="AM38" s="411"/>
      <c r="AN38" s="411"/>
      <c r="AO38" s="412"/>
      <c r="AP38" s="6"/>
      <c r="AQ38" s="6"/>
    </row>
    <row r="39" spans="1:45" ht="15" customHeight="1" x14ac:dyDescent="0.15">
      <c r="A39" s="6"/>
      <c r="B39" s="6"/>
      <c r="C39" s="422" t="s">
        <v>7</v>
      </c>
      <c r="D39" s="423"/>
      <c r="E39" s="423"/>
      <c r="F39" s="423"/>
      <c r="G39" s="423"/>
      <c r="H39" s="423"/>
      <c r="I39" s="424"/>
      <c r="J39" s="436"/>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7"/>
      <c r="AM39" s="437"/>
      <c r="AN39" s="437"/>
      <c r="AO39" s="438"/>
      <c r="AP39" s="6"/>
      <c r="AQ39" s="6"/>
    </row>
    <row r="40" spans="1:45" ht="15" customHeight="1" x14ac:dyDescent="0.15">
      <c r="A40" s="6"/>
      <c r="B40" s="6"/>
      <c r="C40" s="427"/>
      <c r="D40" s="376"/>
      <c r="E40" s="376"/>
      <c r="F40" s="376"/>
      <c r="G40" s="376"/>
      <c r="H40" s="376"/>
      <c r="I40" s="426"/>
      <c r="J40" s="439"/>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1"/>
      <c r="AP40" s="6"/>
      <c r="AQ40" s="6"/>
    </row>
    <row r="41" spans="1:45" ht="15" customHeight="1" x14ac:dyDescent="0.15">
      <c r="A41" s="6"/>
      <c r="B41" s="6"/>
      <c r="C41" s="427"/>
      <c r="D41" s="376"/>
      <c r="E41" s="376"/>
      <c r="F41" s="376"/>
      <c r="G41" s="376"/>
      <c r="H41" s="376"/>
      <c r="I41" s="426"/>
      <c r="J41" s="439"/>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1"/>
      <c r="AP41" s="6"/>
      <c r="AQ41" s="6"/>
    </row>
    <row r="42" spans="1:45" ht="15" customHeight="1" x14ac:dyDescent="0.15">
      <c r="A42" s="6"/>
      <c r="B42" s="6"/>
      <c r="C42" s="427"/>
      <c r="D42" s="376"/>
      <c r="E42" s="376"/>
      <c r="F42" s="376"/>
      <c r="G42" s="376"/>
      <c r="H42" s="376"/>
      <c r="I42" s="426"/>
      <c r="J42" s="439"/>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1"/>
      <c r="AP42" s="6"/>
      <c r="AQ42" s="6"/>
    </row>
    <row r="43" spans="1:45" ht="15" customHeight="1" x14ac:dyDescent="0.15">
      <c r="A43" s="6"/>
      <c r="B43" s="6"/>
      <c r="C43" s="427"/>
      <c r="D43" s="376"/>
      <c r="E43" s="376"/>
      <c r="F43" s="376"/>
      <c r="G43" s="376"/>
      <c r="H43" s="376"/>
      <c r="I43" s="426"/>
      <c r="J43" s="439"/>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1"/>
      <c r="AP43" s="6"/>
      <c r="AQ43" s="6"/>
    </row>
    <row r="44" spans="1:45" ht="15" customHeight="1" x14ac:dyDescent="0.15">
      <c r="A44" s="6"/>
      <c r="B44" s="6"/>
      <c r="C44" s="427"/>
      <c r="D44" s="376"/>
      <c r="E44" s="376"/>
      <c r="F44" s="376"/>
      <c r="G44" s="376"/>
      <c r="H44" s="376"/>
      <c r="I44" s="426"/>
      <c r="J44" s="439"/>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0"/>
      <c r="AN44" s="440"/>
      <c r="AO44" s="441"/>
      <c r="AP44" s="6"/>
      <c r="AQ44" s="6"/>
    </row>
    <row r="45" spans="1:45" ht="15" customHeight="1" x14ac:dyDescent="0.15">
      <c r="A45" s="6"/>
      <c r="B45" s="6"/>
      <c r="C45" s="427"/>
      <c r="D45" s="376"/>
      <c r="E45" s="376"/>
      <c r="F45" s="376"/>
      <c r="G45" s="376"/>
      <c r="H45" s="376"/>
      <c r="I45" s="426"/>
      <c r="J45" s="439"/>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1"/>
      <c r="AP45" s="6"/>
      <c r="AQ45" s="6"/>
    </row>
    <row r="46" spans="1:45" ht="15" customHeight="1" x14ac:dyDescent="0.15">
      <c r="A46" s="6"/>
      <c r="B46" s="6"/>
      <c r="C46" s="428"/>
      <c r="D46" s="429"/>
      <c r="E46" s="429"/>
      <c r="F46" s="429"/>
      <c r="G46" s="429"/>
      <c r="H46" s="429"/>
      <c r="I46" s="430"/>
      <c r="J46" s="442"/>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4"/>
      <c r="AP46" s="6"/>
      <c r="AQ46" s="6"/>
    </row>
    <row r="47" spans="1:45" ht="15" customHeight="1" x14ac:dyDescent="0.15">
      <c r="A47" s="6"/>
      <c r="B47" s="6"/>
      <c r="C47" s="422" t="s">
        <v>8</v>
      </c>
      <c r="D47" s="432"/>
      <c r="E47" s="432"/>
      <c r="F47" s="432"/>
      <c r="G47" s="432"/>
      <c r="H47" s="432"/>
      <c r="I47" s="433"/>
      <c r="J47" s="436"/>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7"/>
      <c r="AM47" s="437"/>
      <c r="AN47" s="437"/>
      <c r="AO47" s="438"/>
      <c r="AP47" s="6"/>
      <c r="AQ47" s="6"/>
    </row>
    <row r="48" spans="1:45" ht="15" customHeight="1" x14ac:dyDescent="0.15">
      <c r="A48" s="6"/>
      <c r="B48" s="6"/>
      <c r="C48" s="425"/>
      <c r="D48" s="434"/>
      <c r="E48" s="434"/>
      <c r="F48" s="434"/>
      <c r="G48" s="434"/>
      <c r="H48" s="434"/>
      <c r="I48" s="435"/>
      <c r="J48" s="439"/>
      <c r="K48" s="440"/>
      <c r="L48" s="440"/>
      <c r="M48" s="440"/>
      <c r="N48" s="440"/>
      <c r="O48" s="440"/>
      <c r="P48" s="440"/>
      <c r="Q48" s="440"/>
      <c r="R48" s="440"/>
      <c r="S48" s="440"/>
      <c r="T48" s="440"/>
      <c r="U48" s="440"/>
      <c r="V48" s="440"/>
      <c r="W48" s="440"/>
      <c r="X48" s="440"/>
      <c r="Y48" s="440"/>
      <c r="Z48" s="440"/>
      <c r="AA48" s="440"/>
      <c r="AB48" s="440"/>
      <c r="AC48" s="440"/>
      <c r="AD48" s="440"/>
      <c r="AE48" s="440"/>
      <c r="AF48" s="440"/>
      <c r="AG48" s="440"/>
      <c r="AH48" s="440"/>
      <c r="AI48" s="440"/>
      <c r="AJ48" s="440"/>
      <c r="AK48" s="440"/>
      <c r="AL48" s="440"/>
      <c r="AM48" s="440"/>
      <c r="AN48" s="440"/>
      <c r="AO48" s="441"/>
      <c r="AP48" s="6"/>
      <c r="AQ48" s="6"/>
    </row>
    <row r="49" spans="1:43" ht="15" customHeight="1" x14ac:dyDescent="0.15">
      <c r="A49" s="6"/>
      <c r="B49" s="6"/>
      <c r="C49" s="425"/>
      <c r="D49" s="434"/>
      <c r="E49" s="434"/>
      <c r="F49" s="434"/>
      <c r="G49" s="434"/>
      <c r="H49" s="434"/>
      <c r="I49" s="435"/>
      <c r="J49" s="439"/>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0"/>
      <c r="AM49" s="440"/>
      <c r="AN49" s="440"/>
      <c r="AO49" s="441"/>
      <c r="AP49" s="6"/>
      <c r="AQ49" s="6"/>
    </row>
    <row r="50" spans="1:43" ht="15" customHeight="1" x14ac:dyDescent="0.15">
      <c r="A50" s="6"/>
      <c r="B50" s="6"/>
      <c r="C50" s="425"/>
      <c r="D50" s="434"/>
      <c r="E50" s="434"/>
      <c r="F50" s="434"/>
      <c r="G50" s="434"/>
      <c r="H50" s="434"/>
      <c r="I50" s="435"/>
      <c r="J50" s="439"/>
      <c r="K50" s="440"/>
      <c r="L50" s="440"/>
      <c r="M50" s="440"/>
      <c r="N50" s="440"/>
      <c r="O50" s="440"/>
      <c r="P50" s="440"/>
      <c r="Q50" s="440"/>
      <c r="R50" s="440"/>
      <c r="S50" s="440"/>
      <c r="T50" s="440"/>
      <c r="U50" s="440"/>
      <c r="V50" s="440"/>
      <c r="W50" s="440"/>
      <c r="X50" s="440"/>
      <c r="Y50" s="440"/>
      <c r="Z50" s="440"/>
      <c r="AA50" s="440"/>
      <c r="AB50" s="440"/>
      <c r="AC50" s="440"/>
      <c r="AD50" s="440"/>
      <c r="AE50" s="440"/>
      <c r="AF50" s="440"/>
      <c r="AG50" s="440"/>
      <c r="AH50" s="440"/>
      <c r="AI50" s="440"/>
      <c r="AJ50" s="440"/>
      <c r="AK50" s="440"/>
      <c r="AL50" s="440"/>
      <c r="AM50" s="440"/>
      <c r="AN50" s="440"/>
      <c r="AO50" s="441"/>
      <c r="AP50" s="6"/>
      <c r="AQ50" s="6"/>
    </row>
    <row r="51" spans="1:43" ht="15" customHeight="1" x14ac:dyDescent="0.15">
      <c r="A51" s="6"/>
      <c r="B51" s="6"/>
      <c r="C51" s="425"/>
      <c r="D51" s="434"/>
      <c r="E51" s="434"/>
      <c r="F51" s="434"/>
      <c r="G51" s="434"/>
      <c r="H51" s="434"/>
      <c r="I51" s="435"/>
      <c r="J51" s="439"/>
      <c r="K51" s="440"/>
      <c r="L51" s="440"/>
      <c r="M51" s="440"/>
      <c r="N51" s="440"/>
      <c r="O51" s="440"/>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40"/>
      <c r="AO51" s="441"/>
      <c r="AP51" s="6"/>
      <c r="AQ51" s="6"/>
    </row>
    <row r="52" spans="1:43" ht="15" customHeight="1" x14ac:dyDescent="0.15">
      <c r="A52" s="6"/>
      <c r="B52" s="6"/>
      <c r="C52" s="425"/>
      <c r="D52" s="434"/>
      <c r="E52" s="434"/>
      <c r="F52" s="434"/>
      <c r="G52" s="434"/>
      <c r="H52" s="434"/>
      <c r="I52" s="435"/>
      <c r="J52" s="439"/>
      <c r="K52" s="440"/>
      <c r="L52" s="440"/>
      <c r="M52" s="440"/>
      <c r="N52" s="440"/>
      <c r="O52" s="440"/>
      <c r="P52" s="440"/>
      <c r="Q52" s="440"/>
      <c r="R52" s="440"/>
      <c r="S52" s="440"/>
      <c r="T52" s="440"/>
      <c r="U52" s="440"/>
      <c r="V52" s="440"/>
      <c r="W52" s="440"/>
      <c r="X52" s="440"/>
      <c r="Y52" s="440"/>
      <c r="Z52" s="440"/>
      <c r="AA52" s="440"/>
      <c r="AB52" s="440"/>
      <c r="AC52" s="440"/>
      <c r="AD52" s="440"/>
      <c r="AE52" s="440"/>
      <c r="AF52" s="440"/>
      <c r="AG52" s="440"/>
      <c r="AH52" s="440"/>
      <c r="AI52" s="440"/>
      <c r="AJ52" s="440"/>
      <c r="AK52" s="440"/>
      <c r="AL52" s="440"/>
      <c r="AM52" s="440"/>
      <c r="AN52" s="440"/>
      <c r="AO52" s="441"/>
      <c r="AP52" s="6"/>
      <c r="AQ52" s="6"/>
    </row>
    <row r="53" spans="1:43" ht="15" customHeight="1" x14ac:dyDescent="0.15">
      <c r="A53" s="6"/>
      <c r="B53" s="6"/>
      <c r="C53" s="425"/>
      <c r="D53" s="434"/>
      <c r="E53" s="434"/>
      <c r="F53" s="434"/>
      <c r="G53" s="434"/>
      <c r="H53" s="434"/>
      <c r="I53" s="435"/>
      <c r="J53" s="439"/>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1"/>
      <c r="AP53" s="6"/>
      <c r="AQ53" s="6"/>
    </row>
    <row r="54" spans="1:43" ht="15" customHeight="1" x14ac:dyDescent="0.15">
      <c r="A54" s="6"/>
      <c r="B54" s="6"/>
      <c r="C54" s="425"/>
      <c r="D54" s="434"/>
      <c r="E54" s="434"/>
      <c r="F54" s="434"/>
      <c r="G54" s="434"/>
      <c r="H54" s="434"/>
      <c r="I54" s="435"/>
      <c r="J54" s="439"/>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1"/>
      <c r="AP54" s="6"/>
      <c r="AQ54" s="6"/>
    </row>
    <row r="55" spans="1:43" ht="15" customHeight="1" x14ac:dyDescent="0.15">
      <c r="A55" s="6"/>
      <c r="B55" s="6"/>
      <c r="C55" s="422" t="s">
        <v>21</v>
      </c>
      <c r="D55" s="432"/>
      <c r="E55" s="432"/>
      <c r="F55" s="432"/>
      <c r="G55" s="432"/>
      <c r="H55" s="432"/>
      <c r="I55" s="433"/>
      <c r="J55" s="436"/>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8"/>
      <c r="AP55" s="6"/>
      <c r="AQ55" s="6"/>
    </row>
    <row r="56" spans="1:43" ht="15" customHeight="1" x14ac:dyDescent="0.15">
      <c r="A56" s="6"/>
      <c r="B56" s="6"/>
      <c r="C56" s="425"/>
      <c r="D56" s="434"/>
      <c r="E56" s="434"/>
      <c r="F56" s="434"/>
      <c r="G56" s="434"/>
      <c r="H56" s="434"/>
      <c r="I56" s="435"/>
      <c r="J56" s="439"/>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1"/>
      <c r="AP56" s="6"/>
      <c r="AQ56" s="6"/>
    </row>
    <row r="57" spans="1:43" ht="15" customHeight="1" x14ac:dyDescent="0.15">
      <c r="A57" s="6"/>
      <c r="B57" s="6"/>
      <c r="C57" s="425"/>
      <c r="D57" s="434"/>
      <c r="E57" s="434"/>
      <c r="F57" s="434"/>
      <c r="G57" s="434"/>
      <c r="H57" s="434"/>
      <c r="I57" s="435"/>
      <c r="J57" s="439"/>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1"/>
      <c r="AP57" s="6"/>
      <c r="AQ57" s="6"/>
    </row>
    <row r="58" spans="1:43" ht="15" customHeight="1" x14ac:dyDescent="0.15">
      <c r="A58" s="6"/>
      <c r="B58" s="6"/>
      <c r="C58" s="425"/>
      <c r="D58" s="434"/>
      <c r="E58" s="434"/>
      <c r="F58" s="434"/>
      <c r="G58" s="434"/>
      <c r="H58" s="434"/>
      <c r="I58" s="435"/>
      <c r="J58" s="439"/>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1"/>
      <c r="AP58" s="6"/>
      <c r="AQ58" s="6"/>
    </row>
    <row r="59" spans="1:43" ht="15" customHeight="1" x14ac:dyDescent="0.15">
      <c r="A59" s="6"/>
      <c r="B59" s="6"/>
      <c r="C59" s="425"/>
      <c r="D59" s="434"/>
      <c r="E59" s="434"/>
      <c r="F59" s="434"/>
      <c r="G59" s="434"/>
      <c r="H59" s="434"/>
      <c r="I59" s="435"/>
      <c r="J59" s="439"/>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1"/>
      <c r="AP59" s="6"/>
      <c r="AQ59" s="6"/>
    </row>
    <row r="60" spans="1:43" ht="15" customHeight="1" x14ac:dyDescent="0.15">
      <c r="A60" s="6"/>
      <c r="B60" s="6"/>
      <c r="C60" s="425"/>
      <c r="D60" s="434"/>
      <c r="E60" s="434"/>
      <c r="F60" s="434"/>
      <c r="G60" s="434"/>
      <c r="H60" s="434"/>
      <c r="I60" s="435"/>
      <c r="J60" s="439"/>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1"/>
      <c r="AP60" s="6"/>
      <c r="AQ60" s="6"/>
    </row>
    <row r="61" spans="1:43" ht="15" customHeight="1" x14ac:dyDescent="0.15">
      <c r="A61" s="6"/>
      <c r="B61" s="6"/>
      <c r="C61" s="425"/>
      <c r="D61" s="434"/>
      <c r="E61" s="434"/>
      <c r="F61" s="434"/>
      <c r="G61" s="434"/>
      <c r="H61" s="434"/>
      <c r="I61" s="435"/>
      <c r="J61" s="439"/>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1"/>
      <c r="AP61" s="6"/>
      <c r="AQ61" s="6"/>
    </row>
    <row r="62" spans="1:43" ht="15" customHeight="1" thickBot="1" x14ac:dyDescent="0.2">
      <c r="A62" s="6"/>
      <c r="B62" s="6"/>
      <c r="C62" s="445"/>
      <c r="D62" s="446"/>
      <c r="E62" s="446"/>
      <c r="F62" s="446"/>
      <c r="G62" s="446"/>
      <c r="H62" s="446"/>
      <c r="I62" s="447"/>
      <c r="J62" s="448"/>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49"/>
      <c r="AO62" s="450"/>
      <c r="AP62" s="6"/>
      <c r="AQ62" s="6"/>
    </row>
    <row r="63" spans="1:43" ht="15" customHeight="1" x14ac:dyDescent="0.15">
      <c r="A63" s="6"/>
      <c r="B63" s="6"/>
      <c r="C63" s="12"/>
      <c r="D63" s="12"/>
      <c r="E63" s="12"/>
      <c r="F63" s="12"/>
      <c r="G63" s="12"/>
      <c r="H63" s="12"/>
      <c r="I63" s="12"/>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6"/>
      <c r="AQ63" s="6"/>
    </row>
    <row r="64" spans="1:43" ht="15" customHeight="1" x14ac:dyDescent="0.15">
      <c r="A64" s="327" t="s">
        <v>504</v>
      </c>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row>
    <row r="65" spans="1:43" ht="15" customHeight="1" x14ac:dyDescent="0.15">
      <c r="A65" s="328"/>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row>
    <row r="66" spans="1:43" ht="15" customHeight="1" x14ac:dyDescent="0.15">
      <c r="A66" s="328"/>
      <c r="B66" s="328"/>
      <c r="C66" s="328"/>
      <c r="D66" s="328"/>
      <c r="E66" s="328"/>
      <c r="F66" s="328"/>
      <c r="G66" s="328"/>
      <c r="H66" s="328"/>
      <c r="I66" s="328"/>
      <c r="J66" s="328"/>
      <c r="K66" s="328"/>
      <c r="L66" s="328"/>
      <c r="M66" s="328"/>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8"/>
      <c r="AN66" s="328"/>
      <c r="AO66" s="328"/>
      <c r="AP66" s="328"/>
      <c r="AQ66" s="328"/>
    </row>
    <row r="67" spans="1:43" ht="15" customHeight="1"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row>
    <row r="68" spans="1:43" ht="15" customHeight="1" x14ac:dyDescent="0.15"/>
    <row r="69" spans="1:43" ht="15" customHeight="1" x14ac:dyDescent="0.15"/>
    <row r="70" spans="1:43" ht="15" customHeight="1" x14ac:dyDescent="0.15"/>
    <row r="71" spans="1:43" ht="15" customHeight="1" x14ac:dyDescent="0.15"/>
    <row r="72" spans="1:43" ht="15" customHeight="1" x14ac:dyDescent="0.15"/>
    <row r="73" spans="1:43" ht="15" customHeight="1" x14ac:dyDescent="0.15"/>
    <row r="74" spans="1:43" ht="15" customHeight="1" x14ac:dyDescent="0.15"/>
    <row r="75" spans="1:43" ht="15" customHeight="1" x14ac:dyDescent="0.15"/>
    <row r="76" spans="1:43" ht="15" customHeight="1" x14ac:dyDescent="0.15"/>
    <row r="77" spans="1:43" ht="15" customHeight="1" x14ac:dyDescent="0.15"/>
    <row r="78" spans="1:43" ht="15" customHeight="1" x14ac:dyDescent="0.15"/>
    <row r="79" spans="1:43" ht="15" customHeight="1" x14ac:dyDescent="0.15"/>
    <row r="80" spans="1:43"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sheetData>
  <sheetProtection selectLockedCells="1"/>
  <sortState xmlns:xlrd2="http://schemas.microsoft.com/office/spreadsheetml/2017/richdata2" ref="J14:AH17">
    <sortCondition ref="AH14:AH17"/>
  </sortState>
  <mergeCells count="41">
    <mergeCell ref="C18:I23"/>
    <mergeCell ref="J18:AO23"/>
    <mergeCell ref="B4:AP6"/>
    <mergeCell ref="B9:AP11"/>
    <mergeCell ref="C13:I17"/>
    <mergeCell ref="C7:AC8"/>
    <mergeCell ref="J13:M13"/>
    <mergeCell ref="N13:AH13"/>
    <mergeCell ref="AI14:AO17"/>
    <mergeCell ref="J14:AH16"/>
    <mergeCell ref="AI13:AO13"/>
    <mergeCell ref="J17:O17"/>
    <mergeCell ref="P17:R17"/>
    <mergeCell ref="S17:AH17"/>
    <mergeCell ref="C27:I32"/>
    <mergeCell ref="A64:AQ66"/>
    <mergeCell ref="C24:I26"/>
    <mergeCell ref="C33:I35"/>
    <mergeCell ref="C36:I38"/>
    <mergeCell ref="C47:I54"/>
    <mergeCell ref="J39:AO46"/>
    <mergeCell ref="J47:AO54"/>
    <mergeCell ref="C55:I62"/>
    <mergeCell ref="J55:AO62"/>
    <mergeCell ref="C39:I46"/>
    <mergeCell ref="J25:AO26"/>
    <mergeCell ref="J27:AO32"/>
    <mergeCell ref="J24:L24"/>
    <mergeCell ref="M24:AO24"/>
    <mergeCell ref="J33:L33"/>
    <mergeCell ref="R36:T38"/>
    <mergeCell ref="U36:X36"/>
    <mergeCell ref="U37:AO38"/>
    <mergeCell ref="J36:Q38"/>
    <mergeCell ref="Y36:AO36"/>
    <mergeCell ref="AS13:BK17"/>
    <mergeCell ref="M33:AD33"/>
    <mergeCell ref="AE33:AG35"/>
    <mergeCell ref="AH33:AK35"/>
    <mergeCell ref="AL33:AO35"/>
    <mergeCell ref="J34:AD35"/>
  </mergeCells>
  <phoneticPr fontId="10"/>
  <conditionalFormatting sqref="J36:Q38">
    <cfRule type="expression" dxfId="26" priority="5">
      <formula>J36&lt;&gt;""</formula>
    </cfRule>
  </conditionalFormatting>
  <conditionalFormatting sqref="J34:AD35">
    <cfRule type="expression" dxfId="25" priority="7">
      <formula>J34&lt;&gt;""</formula>
    </cfRule>
  </conditionalFormatting>
  <conditionalFormatting sqref="J18:AO23">
    <cfRule type="expression" dxfId="24" priority="12">
      <formula>J18&lt;&gt;""</formula>
    </cfRule>
  </conditionalFormatting>
  <conditionalFormatting sqref="J25:AO32">
    <cfRule type="expression" dxfId="23" priority="9">
      <formula>J25&lt;&gt;""</formula>
    </cfRule>
  </conditionalFormatting>
  <conditionalFormatting sqref="J39:AO62">
    <cfRule type="expression" dxfId="22" priority="1">
      <formula>J39&lt;&gt;""</formula>
    </cfRule>
  </conditionalFormatting>
  <conditionalFormatting sqref="M33:AD33">
    <cfRule type="expression" dxfId="21" priority="8">
      <formula>M33&lt;&gt;""</formula>
    </cfRule>
  </conditionalFormatting>
  <conditionalFormatting sqref="M24:AO24">
    <cfRule type="expression" dxfId="20" priority="11">
      <formula>M24&lt;&gt;""</formula>
    </cfRule>
  </conditionalFormatting>
  <conditionalFormatting sqref="U37:AO38">
    <cfRule type="expression" dxfId="19" priority="4">
      <formula>U37&lt;&gt;""</formula>
    </cfRule>
  </conditionalFormatting>
  <conditionalFormatting sqref="AH33:AK35">
    <cfRule type="expression" dxfId="18" priority="6">
      <formula>AH33&lt;&gt;""</formula>
    </cfRule>
  </conditionalFormatting>
  <printOptions horizontalCentered="1" verticalCentered="1"/>
  <pageMargins left="0.39370078740157483" right="0.39370078740157483" top="0" bottom="0"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BY219"/>
  <sheetViews>
    <sheetView showZeros="0" zoomScaleNormal="100" workbookViewId="0">
      <selection activeCell="AS9" sqref="AS9"/>
    </sheetView>
  </sheetViews>
  <sheetFormatPr defaultRowHeight="13.5" x14ac:dyDescent="0.15"/>
  <cols>
    <col min="1" max="62" width="2.5" customWidth="1"/>
  </cols>
  <sheetData>
    <row r="1" spans="1:68"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row>
    <row r="2" spans="1:68"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68"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row>
    <row r="4" spans="1:68" ht="15" customHeight="1" x14ac:dyDescent="0.15">
      <c r="A4" s="6"/>
      <c r="B4" s="342" t="s">
        <v>78</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6"/>
      <c r="AX4" t="s">
        <v>90</v>
      </c>
      <c r="AZ4" t="s">
        <v>95</v>
      </c>
      <c r="BB4" t="s">
        <v>99</v>
      </c>
    </row>
    <row r="5" spans="1:68" ht="15" customHeight="1" x14ac:dyDescent="0.15">
      <c r="A5" s="6"/>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6"/>
      <c r="AX5" t="s">
        <v>91</v>
      </c>
      <c r="AZ5" t="s">
        <v>96</v>
      </c>
      <c r="BB5" t="s">
        <v>100</v>
      </c>
    </row>
    <row r="6" spans="1:68" ht="15" customHeight="1" x14ac:dyDescent="0.15">
      <c r="A6" s="6"/>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6"/>
      <c r="AX6" t="s">
        <v>92</v>
      </c>
      <c r="AZ6" t="s">
        <v>97</v>
      </c>
      <c r="BB6" t="s">
        <v>101</v>
      </c>
    </row>
    <row r="7" spans="1:68" ht="15" customHeight="1" x14ac:dyDescent="0.15">
      <c r="A7" s="6"/>
      <c r="B7" s="6"/>
      <c r="C7" s="362" t="s">
        <v>80</v>
      </c>
      <c r="D7" s="362"/>
      <c r="E7" s="362"/>
      <c r="F7" s="362"/>
      <c r="G7" s="362"/>
      <c r="H7" s="362"/>
      <c r="I7" s="362"/>
      <c r="J7" s="362"/>
      <c r="K7" s="362"/>
      <c r="L7" s="362"/>
      <c r="M7" s="362"/>
      <c r="N7" s="362"/>
      <c r="O7" s="362"/>
      <c r="P7" s="362"/>
      <c r="Q7" s="362"/>
      <c r="R7" s="362"/>
      <c r="S7" s="362"/>
      <c r="T7" s="362"/>
      <c r="U7" s="362"/>
      <c r="V7" s="362"/>
      <c r="W7" s="362"/>
      <c r="X7" s="362"/>
      <c r="Y7" s="10"/>
      <c r="Z7" s="10"/>
      <c r="AA7" s="10"/>
      <c r="AB7" s="10"/>
      <c r="AC7" s="7"/>
      <c r="AD7" s="7"/>
      <c r="AE7" s="7"/>
      <c r="AF7" s="7"/>
      <c r="AG7" s="7"/>
      <c r="AH7" s="7"/>
      <c r="AI7" s="7"/>
      <c r="AJ7" s="7"/>
      <c r="AK7" s="7"/>
      <c r="AL7" s="7"/>
      <c r="AM7" s="7"/>
      <c r="AN7" s="7"/>
      <c r="AO7" s="7"/>
      <c r="AP7" s="7"/>
      <c r="AQ7" s="6"/>
      <c r="AZ7" t="s">
        <v>98</v>
      </c>
    </row>
    <row r="8" spans="1:68" ht="15" customHeight="1" x14ac:dyDescent="0.15">
      <c r="A8" s="6"/>
      <c r="B8" s="10"/>
      <c r="C8" s="362"/>
      <c r="D8" s="362"/>
      <c r="E8" s="362"/>
      <c r="F8" s="362"/>
      <c r="G8" s="362"/>
      <c r="H8" s="362"/>
      <c r="I8" s="362"/>
      <c r="J8" s="362"/>
      <c r="K8" s="362"/>
      <c r="L8" s="362"/>
      <c r="M8" s="362"/>
      <c r="N8" s="362"/>
      <c r="O8" s="362"/>
      <c r="P8" s="362"/>
      <c r="Q8" s="362"/>
      <c r="R8" s="362"/>
      <c r="S8" s="362"/>
      <c r="T8" s="362"/>
      <c r="U8" s="362"/>
      <c r="V8" s="362"/>
      <c r="W8" s="362"/>
      <c r="X8" s="362"/>
      <c r="Y8" s="10"/>
      <c r="Z8" s="10"/>
      <c r="AA8" s="10"/>
      <c r="AB8" s="10"/>
      <c r="AC8" s="7"/>
      <c r="AD8" s="7"/>
      <c r="AE8" s="7"/>
      <c r="AF8" s="7"/>
      <c r="AG8" s="7"/>
      <c r="AH8" s="7"/>
      <c r="AI8" s="7"/>
      <c r="AJ8" s="7"/>
      <c r="AK8" s="7"/>
      <c r="AL8" s="7"/>
      <c r="AM8" s="7"/>
      <c r="AN8" s="7"/>
      <c r="AO8" s="7"/>
      <c r="AP8" s="7"/>
      <c r="AQ8" s="6"/>
      <c r="AX8" t="s">
        <v>93</v>
      </c>
    </row>
    <row r="9" spans="1:68" ht="15" customHeight="1" x14ac:dyDescent="0.15">
      <c r="A9" s="6"/>
      <c r="B9" s="478" t="s">
        <v>22</v>
      </c>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6"/>
      <c r="AX9" t="s">
        <v>94</v>
      </c>
    </row>
    <row r="10" spans="1:68" ht="15" customHeight="1" x14ac:dyDescent="0.15">
      <c r="A10" s="6"/>
      <c r="B10" s="478"/>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6"/>
    </row>
    <row r="11" spans="1:68" ht="15" customHeight="1" x14ac:dyDescent="0.15">
      <c r="A11" s="6"/>
      <c r="B11" s="478"/>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6"/>
    </row>
    <row r="12" spans="1:68" ht="15" customHeight="1" thickBot="1" x14ac:dyDescent="0.2">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row>
    <row r="13" spans="1:68" ht="15" customHeight="1" x14ac:dyDescent="0.15">
      <c r="A13" s="6"/>
      <c r="B13" s="6"/>
      <c r="C13" s="479" t="s">
        <v>9</v>
      </c>
      <c r="D13" s="473"/>
      <c r="E13" s="473"/>
      <c r="F13" s="473"/>
      <c r="G13" s="473"/>
      <c r="H13" s="473"/>
      <c r="I13" s="474"/>
      <c r="J13" s="523">
        <f>VLOOKUP($AJ$13,※連盟使用欄１!$A$2:$L$17,3)</f>
        <v>0</v>
      </c>
      <c r="K13" s="524"/>
      <c r="L13" s="524"/>
      <c r="M13" s="524"/>
      <c r="N13" s="524"/>
      <c r="O13" s="524"/>
      <c r="P13" s="524"/>
      <c r="Q13" s="524"/>
      <c r="R13" s="524"/>
      <c r="S13" s="524"/>
      <c r="T13" s="524"/>
      <c r="U13" s="524"/>
      <c r="V13" s="524"/>
      <c r="W13" s="524"/>
      <c r="X13" s="524"/>
      <c r="Y13" s="524"/>
      <c r="Z13" s="524"/>
      <c r="AA13" s="524"/>
      <c r="AB13" s="524"/>
      <c r="AC13" s="524"/>
      <c r="AD13" s="524"/>
      <c r="AE13" s="525"/>
      <c r="AF13" s="532" t="s">
        <v>24</v>
      </c>
      <c r="AG13" s="473"/>
      <c r="AH13" s="473"/>
      <c r="AI13" s="474"/>
      <c r="AJ13" s="534">
        <f>+⑦借用希望楽器申込書!AI14</f>
        <v>0</v>
      </c>
      <c r="AK13" s="534"/>
      <c r="AL13" s="534"/>
      <c r="AM13" s="534"/>
      <c r="AN13" s="534"/>
      <c r="AO13" s="535"/>
      <c r="AP13" s="6"/>
      <c r="AQ13" s="6"/>
      <c r="AS13" s="323" t="s">
        <v>516</v>
      </c>
      <c r="AT13" s="323"/>
      <c r="AU13" s="323"/>
      <c r="AV13" s="323"/>
      <c r="AW13" s="323"/>
      <c r="AX13" s="323"/>
      <c r="AY13" s="323"/>
      <c r="AZ13" s="323"/>
      <c r="BA13" s="323"/>
      <c r="BB13" s="323"/>
      <c r="BC13" s="323"/>
      <c r="BD13" s="323"/>
      <c r="BE13" s="323"/>
      <c r="BF13" s="323"/>
      <c r="BG13" s="323"/>
      <c r="BH13" s="323"/>
      <c r="BI13" s="323"/>
      <c r="BJ13" s="323"/>
      <c r="BK13" s="323"/>
      <c r="BL13" s="323"/>
      <c r="BM13" s="323"/>
    </row>
    <row r="14" spans="1:68" ht="15" customHeight="1" x14ac:dyDescent="0.15">
      <c r="A14" s="6"/>
      <c r="B14" s="6"/>
      <c r="C14" s="427"/>
      <c r="D14" s="376"/>
      <c r="E14" s="376"/>
      <c r="F14" s="376"/>
      <c r="G14" s="376"/>
      <c r="H14" s="376"/>
      <c r="I14" s="426"/>
      <c r="J14" s="490"/>
      <c r="K14" s="491"/>
      <c r="L14" s="491"/>
      <c r="M14" s="491"/>
      <c r="N14" s="491"/>
      <c r="O14" s="491"/>
      <c r="P14" s="491"/>
      <c r="Q14" s="491"/>
      <c r="R14" s="491"/>
      <c r="S14" s="491"/>
      <c r="T14" s="491"/>
      <c r="U14" s="491"/>
      <c r="V14" s="491"/>
      <c r="W14" s="491"/>
      <c r="X14" s="491"/>
      <c r="Y14" s="491"/>
      <c r="Z14" s="491"/>
      <c r="AA14" s="491"/>
      <c r="AB14" s="491"/>
      <c r="AC14" s="491"/>
      <c r="AD14" s="491"/>
      <c r="AE14" s="492"/>
      <c r="AF14" s="519"/>
      <c r="AG14" s="376"/>
      <c r="AH14" s="376"/>
      <c r="AI14" s="426"/>
      <c r="AJ14" s="536"/>
      <c r="AK14" s="536"/>
      <c r="AL14" s="536"/>
      <c r="AM14" s="536"/>
      <c r="AN14" s="536"/>
      <c r="AO14" s="537"/>
      <c r="AP14" s="6"/>
      <c r="AQ14" s="6"/>
      <c r="AS14" s="323"/>
      <c r="AT14" s="323"/>
      <c r="AU14" s="323"/>
      <c r="AV14" s="323"/>
      <c r="AW14" s="323"/>
      <c r="AX14" s="323"/>
      <c r="AY14" s="323"/>
      <c r="AZ14" s="323"/>
      <c r="BA14" s="323"/>
      <c r="BB14" s="323"/>
      <c r="BC14" s="323"/>
      <c r="BD14" s="323"/>
      <c r="BE14" s="323"/>
      <c r="BF14" s="323"/>
      <c r="BG14" s="323"/>
      <c r="BH14" s="323"/>
      <c r="BI14" s="323"/>
      <c r="BJ14" s="323"/>
      <c r="BK14" s="323"/>
      <c r="BL14" s="323"/>
      <c r="BM14" s="323"/>
    </row>
    <row r="15" spans="1:68" ht="15" customHeight="1" x14ac:dyDescent="0.15">
      <c r="A15" s="6"/>
      <c r="B15" s="6"/>
      <c r="C15" s="428"/>
      <c r="D15" s="429"/>
      <c r="E15" s="429"/>
      <c r="F15" s="429"/>
      <c r="G15" s="429"/>
      <c r="H15" s="429"/>
      <c r="I15" s="430"/>
      <c r="J15" s="526">
        <f>VLOOKUP($AJ$13,※連盟使用欄１!$A$2:$L$17,2)</f>
        <v>0</v>
      </c>
      <c r="K15" s="527">
        <f>VLOOKUP($AJ$13,※連盟使用欄１!$A$2:$L$17,3)</f>
        <v>0</v>
      </c>
      <c r="L15" s="527">
        <f>VLOOKUP($AJ$13,※連盟使用欄１!$A$2:$L$17,3)</f>
        <v>0</v>
      </c>
      <c r="M15" s="527">
        <f>VLOOKUP($AJ$13,※連盟使用欄１!$A$2:$L$17,3)</f>
        <v>0</v>
      </c>
      <c r="N15" s="527">
        <f>VLOOKUP($AJ$13,※連盟使用欄１!$A$2:$L$17,3)</f>
        <v>0</v>
      </c>
      <c r="O15" s="527">
        <f>VLOOKUP($AJ$13,※連盟使用欄１!$A$2:$L$17,3)</f>
        <v>0</v>
      </c>
      <c r="P15" s="528" t="s">
        <v>12</v>
      </c>
      <c r="Q15" s="528"/>
      <c r="R15" s="528"/>
      <c r="S15" s="528"/>
      <c r="T15" s="529"/>
      <c r="U15" s="529"/>
      <c r="V15" s="529"/>
      <c r="W15" s="529"/>
      <c r="X15" s="529"/>
      <c r="Y15" s="529"/>
      <c r="Z15" s="529"/>
      <c r="AA15" s="529"/>
      <c r="AB15" s="529"/>
      <c r="AC15" s="529"/>
      <c r="AD15" s="529"/>
      <c r="AE15" s="530"/>
      <c r="AF15" s="533"/>
      <c r="AG15" s="429"/>
      <c r="AH15" s="429"/>
      <c r="AI15" s="430"/>
      <c r="AJ15" s="538"/>
      <c r="AK15" s="538"/>
      <c r="AL15" s="538"/>
      <c r="AM15" s="538"/>
      <c r="AN15" s="538"/>
      <c r="AO15" s="539"/>
      <c r="AP15" s="6"/>
      <c r="AQ15" s="6"/>
      <c r="AS15" s="323"/>
      <c r="AT15" s="323"/>
      <c r="AU15" s="323"/>
      <c r="AV15" s="323"/>
      <c r="AW15" s="323"/>
      <c r="AX15" s="323"/>
      <c r="AY15" s="323"/>
      <c r="AZ15" s="323"/>
      <c r="BA15" s="323"/>
      <c r="BB15" s="323"/>
      <c r="BC15" s="323"/>
      <c r="BD15" s="323"/>
      <c r="BE15" s="323"/>
      <c r="BF15" s="323"/>
      <c r="BG15" s="323"/>
      <c r="BH15" s="323"/>
      <c r="BI15" s="323"/>
      <c r="BJ15" s="323"/>
      <c r="BK15" s="323"/>
      <c r="BL15" s="323"/>
      <c r="BM15" s="323"/>
    </row>
    <row r="16" spans="1:68" ht="15" customHeight="1" x14ac:dyDescent="0.15">
      <c r="A16" s="6"/>
      <c r="B16" s="6"/>
      <c r="C16" s="431" t="s">
        <v>23</v>
      </c>
      <c r="D16" s="423"/>
      <c r="E16" s="423"/>
      <c r="F16" s="423"/>
      <c r="G16" s="423"/>
      <c r="H16" s="423"/>
      <c r="I16" s="424"/>
      <c r="J16" s="813"/>
      <c r="K16" s="814"/>
      <c r="L16" s="814"/>
      <c r="M16" s="814"/>
      <c r="N16" s="814"/>
      <c r="O16" s="814"/>
      <c r="P16" s="814"/>
      <c r="Q16" s="814"/>
      <c r="R16" s="814"/>
      <c r="S16" s="814"/>
      <c r="T16" s="814"/>
      <c r="U16" s="814"/>
      <c r="V16" s="814"/>
      <c r="W16" s="814"/>
      <c r="X16" s="814"/>
      <c r="Y16" s="815"/>
      <c r="Z16" s="518" t="s">
        <v>285</v>
      </c>
      <c r="AA16" s="423"/>
      <c r="AB16" s="423"/>
      <c r="AC16" s="423"/>
      <c r="AD16" s="423"/>
      <c r="AE16" s="424"/>
      <c r="AF16" s="814"/>
      <c r="AG16" s="814"/>
      <c r="AH16" s="814"/>
      <c r="AI16" s="814"/>
      <c r="AJ16" s="814"/>
      <c r="AK16" s="814"/>
      <c r="AL16" s="814"/>
      <c r="AM16" s="814"/>
      <c r="AN16" s="814"/>
      <c r="AO16" s="816"/>
      <c r="AP16" s="6"/>
      <c r="AQ16" s="6"/>
      <c r="AS16" s="323" t="s">
        <v>517</v>
      </c>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row>
    <row r="17" spans="1:77" ht="15" customHeight="1" x14ac:dyDescent="0.15">
      <c r="A17" s="6"/>
      <c r="B17" s="6"/>
      <c r="C17" s="427"/>
      <c r="D17" s="376"/>
      <c r="E17" s="376"/>
      <c r="F17" s="376"/>
      <c r="G17" s="376"/>
      <c r="H17" s="376"/>
      <c r="I17" s="426"/>
      <c r="J17" s="454"/>
      <c r="K17" s="455"/>
      <c r="L17" s="455"/>
      <c r="M17" s="455"/>
      <c r="N17" s="455"/>
      <c r="O17" s="455"/>
      <c r="P17" s="455"/>
      <c r="Q17" s="455"/>
      <c r="R17" s="455"/>
      <c r="S17" s="455"/>
      <c r="T17" s="455"/>
      <c r="U17" s="455"/>
      <c r="V17" s="455"/>
      <c r="W17" s="455"/>
      <c r="X17" s="455"/>
      <c r="Y17" s="817"/>
      <c r="Z17" s="519"/>
      <c r="AA17" s="376"/>
      <c r="AB17" s="376"/>
      <c r="AC17" s="376"/>
      <c r="AD17" s="376"/>
      <c r="AE17" s="426"/>
      <c r="AF17" s="455"/>
      <c r="AG17" s="455"/>
      <c r="AH17" s="455"/>
      <c r="AI17" s="455"/>
      <c r="AJ17" s="455"/>
      <c r="AK17" s="455"/>
      <c r="AL17" s="455"/>
      <c r="AM17" s="455"/>
      <c r="AN17" s="455"/>
      <c r="AO17" s="456"/>
      <c r="AP17" s="6"/>
      <c r="AQ17" s="6"/>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row>
    <row r="18" spans="1:77" ht="15" customHeight="1" thickBot="1" x14ac:dyDescent="0.2">
      <c r="A18" s="6"/>
      <c r="B18" s="6"/>
      <c r="C18" s="531"/>
      <c r="D18" s="521"/>
      <c r="E18" s="521"/>
      <c r="F18" s="521"/>
      <c r="G18" s="521"/>
      <c r="H18" s="521"/>
      <c r="I18" s="522"/>
      <c r="J18" s="818"/>
      <c r="K18" s="819"/>
      <c r="L18" s="819"/>
      <c r="M18" s="819"/>
      <c r="N18" s="819"/>
      <c r="O18" s="819"/>
      <c r="P18" s="819"/>
      <c r="Q18" s="819"/>
      <c r="R18" s="819"/>
      <c r="S18" s="819"/>
      <c r="T18" s="819"/>
      <c r="U18" s="819"/>
      <c r="V18" s="819"/>
      <c r="W18" s="819"/>
      <c r="X18" s="819"/>
      <c r="Y18" s="820"/>
      <c r="Z18" s="520"/>
      <c r="AA18" s="521"/>
      <c r="AB18" s="521"/>
      <c r="AC18" s="521"/>
      <c r="AD18" s="521"/>
      <c r="AE18" s="522"/>
      <c r="AF18" s="819"/>
      <c r="AG18" s="819"/>
      <c r="AH18" s="819"/>
      <c r="AI18" s="819"/>
      <c r="AJ18" s="819"/>
      <c r="AK18" s="819"/>
      <c r="AL18" s="819"/>
      <c r="AM18" s="819"/>
      <c r="AN18" s="819"/>
      <c r="AO18" s="821"/>
      <c r="AP18" s="6"/>
      <c r="AQ18" s="6"/>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row>
    <row r="19" spans="1:77" ht="21.75" customHeight="1" x14ac:dyDescent="0.15">
      <c r="A19" s="6"/>
      <c r="B19" s="6"/>
      <c r="C19" s="542"/>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542"/>
      <c r="AP19" s="6"/>
      <c r="AQ19" s="6"/>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2"/>
      <c r="BR19" s="2"/>
      <c r="BS19" s="2"/>
      <c r="BT19" s="2"/>
      <c r="BU19" s="2"/>
      <c r="BV19" s="2"/>
      <c r="BW19" s="2"/>
      <c r="BX19" s="2"/>
      <c r="BY19" s="2"/>
    </row>
    <row r="20" spans="1:77" ht="19.5" customHeight="1" thickBot="1" x14ac:dyDescent="0.2">
      <c r="A20" s="6"/>
      <c r="B20" s="6"/>
      <c r="C20" s="18" t="s">
        <v>13</v>
      </c>
      <c r="D20" s="18"/>
      <c r="E20" s="18"/>
      <c r="F20" s="18"/>
      <c r="G20" s="18"/>
      <c r="H20" s="18"/>
      <c r="I20" s="18"/>
      <c r="J20" s="18"/>
      <c r="K20" s="18"/>
      <c r="L20" s="18"/>
      <c r="M20" s="18"/>
      <c r="N20" s="8"/>
      <c r="O20" s="8"/>
      <c r="P20" s="8"/>
      <c r="Q20" s="8"/>
      <c r="R20" s="8"/>
      <c r="S20" s="8"/>
      <c r="T20" s="8"/>
      <c r="U20" s="8"/>
      <c r="V20" s="8"/>
      <c r="W20" s="8"/>
      <c r="X20" s="8"/>
      <c r="Y20" s="8"/>
      <c r="Z20" s="8"/>
      <c r="AA20" s="6"/>
      <c r="AB20" s="6"/>
      <c r="AC20" s="18"/>
      <c r="AD20" s="18"/>
      <c r="AE20" s="18"/>
      <c r="AF20" s="18"/>
      <c r="AG20" s="18"/>
      <c r="AH20" s="18"/>
      <c r="AI20" s="18"/>
      <c r="AJ20" s="18"/>
      <c r="AK20" s="18"/>
      <c r="AL20" s="18"/>
      <c r="AM20" s="18"/>
      <c r="AN20" s="18"/>
      <c r="AO20" s="8"/>
      <c r="AP20" s="2"/>
      <c r="AQ20" s="2"/>
      <c r="AR20" s="2"/>
      <c r="AS20" s="501" t="s">
        <v>232</v>
      </c>
      <c r="AT20" s="501"/>
      <c r="AU20" s="501"/>
      <c r="AV20" s="501"/>
      <c r="AW20" s="501"/>
      <c r="AX20" s="501"/>
      <c r="AY20" s="501"/>
      <c r="AZ20" s="501"/>
      <c r="BA20" s="501"/>
      <c r="BB20" s="501"/>
      <c r="BC20" s="501"/>
      <c r="BD20" s="501"/>
      <c r="BE20" s="501"/>
      <c r="BF20" s="501"/>
      <c r="BG20" s="501"/>
      <c r="BH20" s="501"/>
      <c r="BI20" s="501"/>
      <c r="BJ20" s="501"/>
      <c r="BK20" s="501"/>
      <c r="BL20" s="501"/>
      <c r="BM20" s="501"/>
    </row>
    <row r="21" spans="1:77" ht="15" customHeight="1" x14ac:dyDescent="0.15">
      <c r="A21" s="6"/>
      <c r="B21" s="6"/>
      <c r="C21" s="510"/>
      <c r="D21" s="511"/>
      <c r="E21" s="511"/>
      <c r="F21" s="511"/>
      <c r="G21" s="511"/>
      <c r="H21" s="511"/>
      <c r="I21" s="511"/>
      <c r="J21" s="502" t="s">
        <v>267</v>
      </c>
      <c r="K21" s="502"/>
      <c r="L21" s="502"/>
      <c r="M21" s="502"/>
      <c r="N21" s="502"/>
      <c r="O21" s="504" t="s">
        <v>268</v>
      </c>
      <c r="P21" s="504"/>
      <c r="Q21" s="504"/>
      <c r="R21" s="506"/>
      <c r="S21" s="506"/>
      <c r="T21" s="506"/>
      <c r="U21" s="506"/>
      <c r="V21" s="506"/>
      <c r="W21" s="504" t="s">
        <v>269</v>
      </c>
      <c r="X21" s="504"/>
      <c r="Y21" s="506"/>
      <c r="Z21" s="506"/>
      <c r="AA21" s="506"/>
      <c r="AB21" s="514" t="s">
        <v>270</v>
      </c>
      <c r="AC21" s="515"/>
      <c r="AD21" s="515"/>
      <c r="AE21" s="515"/>
      <c r="AF21" s="516"/>
      <c r="AG21" s="552"/>
      <c r="AH21" s="547"/>
      <c r="AI21" s="547"/>
      <c r="AJ21" s="547"/>
      <c r="AK21" s="547"/>
      <c r="AL21" s="547"/>
      <c r="AM21" s="547"/>
      <c r="AN21" s="547"/>
      <c r="AO21" s="553"/>
      <c r="AP21" s="8"/>
      <c r="AQ21" s="8"/>
      <c r="AS21" s="501"/>
      <c r="AT21" s="501"/>
      <c r="AU21" s="501"/>
      <c r="AV21" s="501"/>
      <c r="AW21" s="501"/>
      <c r="AX21" s="501"/>
      <c r="AY21" s="501"/>
      <c r="AZ21" s="501"/>
      <c r="BA21" s="501"/>
      <c r="BB21" s="501"/>
      <c r="BC21" s="501"/>
      <c r="BD21" s="501"/>
      <c r="BE21" s="501"/>
      <c r="BF21" s="501"/>
      <c r="BG21" s="501"/>
      <c r="BH21" s="501"/>
      <c r="BI21" s="501"/>
      <c r="BJ21" s="501"/>
      <c r="BK21" s="501"/>
      <c r="BL21" s="501"/>
      <c r="BM21" s="501"/>
      <c r="BN21" s="1"/>
      <c r="BO21" s="1"/>
      <c r="BP21" s="1"/>
      <c r="BQ21" s="1"/>
      <c r="BR21" s="1"/>
      <c r="BS21" s="1"/>
      <c r="BT21" s="1"/>
      <c r="BU21" s="1"/>
      <c r="BV21" s="1"/>
      <c r="BW21" s="1"/>
      <c r="BX21" s="1"/>
    </row>
    <row r="22" spans="1:77" ht="15" customHeight="1" thickBot="1" x14ac:dyDescent="0.2">
      <c r="A22" s="6"/>
      <c r="B22" s="6"/>
      <c r="C22" s="512"/>
      <c r="D22" s="513"/>
      <c r="E22" s="513"/>
      <c r="F22" s="513"/>
      <c r="G22" s="513"/>
      <c r="H22" s="513"/>
      <c r="I22" s="513"/>
      <c r="J22" s="503"/>
      <c r="K22" s="503"/>
      <c r="L22" s="503"/>
      <c r="M22" s="503"/>
      <c r="N22" s="503"/>
      <c r="O22" s="505"/>
      <c r="P22" s="505"/>
      <c r="Q22" s="505"/>
      <c r="R22" s="507"/>
      <c r="S22" s="507"/>
      <c r="T22" s="507"/>
      <c r="U22" s="507"/>
      <c r="V22" s="507"/>
      <c r="W22" s="505"/>
      <c r="X22" s="505"/>
      <c r="Y22" s="507"/>
      <c r="Z22" s="507"/>
      <c r="AA22" s="507"/>
      <c r="AB22" s="517"/>
      <c r="AC22" s="446"/>
      <c r="AD22" s="446"/>
      <c r="AE22" s="446"/>
      <c r="AF22" s="447"/>
      <c r="AG22" s="554"/>
      <c r="AH22" s="550"/>
      <c r="AI22" s="550"/>
      <c r="AJ22" s="550"/>
      <c r="AK22" s="550"/>
      <c r="AL22" s="550"/>
      <c r="AM22" s="550"/>
      <c r="AN22" s="550"/>
      <c r="AO22" s="555"/>
      <c r="AP22" s="12"/>
      <c r="AQ22" s="21"/>
      <c r="AS22" s="501"/>
      <c r="AT22" s="501"/>
      <c r="AU22" s="501"/>
      <c r="AV22" s="501"/>
      <c r="AW22" s="501"/>
      <c r="AX22" s="501"/>
      <c r="AY22" s="501"/>
      <c r="AZ22" s="501"/>
      <c r="BA22" s="501"/>
      <c r="BB22" s="501"/>
      <c r="BC22" s="501"/>
      <c r="BD22" s="501"/>
      <c r="BE22" s="501"/>
      <c r="BF22" s="501"/>
      <c r="BG22" s="501"/>
      <c r="BH22" s="501"/>
      <c r="BI22" s="501"/>
      <c r="BJ22" s="501"/>
      <c r="BK22" s="501"/>
      <c r="BL22" s="501"/>
      <c r="BM22" s="501"/>
      <c r="BN22" s="1"/>
      <c r="BO22" s="1"/>
      <c r="BP22" s="1"/>
      <c r="BQ22" s="1"/>
      <c r="BR22" s="1"/>
      <c r="BS22" s="1"/>
      <c r="BT22" s="1"/>
      <c r="BU22" s="1"/>
      <c r="BV22" s="1"/>
      <c r="BW22" s="1"/>
      <c r="BX22" s="1"/>
    </row>
    <row r="23" spans="1:77" ht="15" customHeight="1" x14ac:dyDescent="0.15">
      <c r="A23" s="6"/>
      <c r="B23" s="6"/>
      <c r="C23" s="84"/>
      <c r="D23" s="84"/>
      <c r="E23" s="84"/>
      <c r="F23" s="84"/>
      <c r="G23" s="84"/>
      <c r="H23" s="84"/>
      <c r="I23" s="84"/>
      <c r="J23" s="84"/>
      <c r="K23" s="84"/>
      <c r="L23" s="84"/>
      <c r="M23" s="84"/>
      <c r="N23" s="84"/>
      <c r="O23" s="84"/>
      <c r="P23" s="499"/>
      <c r="Q23" s="499"/>
      <c r="R23" s="499"/>
      <c r="S23" s="21"/>
      <c r="T23" s="21"/>
      <c r="U23" s="47"/>
      <c r="V23" s="47"/>
      <c r="W23" s="47"/>
      <c r="X23" s="47"/>
      <c r="Y23" s="21"/>
      <c r="Z23" s="21"/>
      <c r="AA23" s="6"/>
      <c r="AC23" s="565"/>
      <c r="AD23" s="565"/>
      <c r="AE23" s="565"/>
      <c r="AF23" s="565"/>
      <c r="AG23" s="565"/>
      <c r="AH23" s="565"/>
      <c r="AI23" s="565"/>
      <c r="AJ23" s="565"/>
      <c r="AK23" s="565"/>
      <c r="AL23" s="565"/>
      <c r="AM23" s="498"/>
      <c r="AN23" s="498"/>
      <c r="AO23" s="498"/>
      <c r="AP23" s="21"/>
      <c r="AQ23" s="21"/>
      <c r="AS23" s="501"/>
      <c r="AT23" s="501"/>
      <c r="AU23" s="501"/>
      <c r="AV23" s="501"/>
      <c r="AW23" s="501"/>
      <c r="AX23" s="501"/>
      <c r="AY23" s="501"/>
      <c r="AZ23" s="501"/>
      <c r="BA23" s="501"/>
      <c r="BB23" s="501"/>
      <c r="BC23" s="501"/>
      <c r="BD23" s="501"/>
      <c r="BE23" s="501"/>
      <c r="BF23" s="501"/>
      <c r="BG23" s="501"/>
      <c r="BH23" s="501"/>
      <c r="BI23" s="501"/>
      <c r="BJ23" s="501"/>
      <c r="BK23" s="501"/>
      <c r="BL23" s="501"/>
      <c r="BM23" s="501"/>
    </row>
    <row r="24" spans="1:77" ht="15" customHeight="1" thickBot="1" x14ac:dyDescent="0.2">
      <c r="A24" s="6"/>
      <c r="B24" s="6"/>
      <c r="C24" s="35" t="s">
        <v>273</v>
      </c>
      <c r="D24" s="83"/>
      <c r="E24" s="83"/>
      <c r="F24" s="83"/>
      <c r="G24" s="83"/>
      <c r="H24" s="83"/>
      <c r="I24" s="83"/>
      <c r="J24" s="83"/>
      <c r="K24" s="83"/>
      <c r="L24" s="83"/>
      <c r="M24" s="83"/>
      <c r="N24" s="83"/>
      <c r="O24" s="83"/>
      <c r="P24" s="500"/>
      <c r="Q24" s="500"/>
      <c r="R24" s="500"/>
      <c r="S24" s="21"/>
      <c r="T24" s="21"/>
      <c r="U24" s="47"/>
      <c r="V24" s="47"/>
      <c r="W24" s="47"/>
      <c r="X24" s="47"/>
      <c r="Y24" s="21"/>
      <c r="Z24" s="21"/>
      <c r="AA24" s="6"/>
      <c r="AC24" s="565"/>
      <c r="AD24" s="565"/>
      <c r="AE24" s="565"/>
      <c r="AF24" s="565"/>
      <c r="AG24" s="565"/>
      <c r="AH24" s="565"/>
      <c r="AI24" s="565"/>
      <c r="AJ24" s="565"/>
      <c r="AK24" s="565"/>
      <c r="AL24" s="565"/>
      <c r="AM24" s="498"/>
      <c r="AN24" s="498"/>
      <c r="AO24" s="498"/>
      <c r="AP24" s="21"/>
      <c r="AQ24" s="21"/>
      <c r="AS24" s="43"/>
      <c r="AT24" s="43"/>
      <c r="AU24" s="43"/>
      <c r="AV24" s="43"/>
      <c r="AW24" s="43"/>
      <c r="AX24" s="43"/>
      <c r="AY24" s="43"/>
      <c r="AZ24" s="43"/>
      <c r="BA24" s="43"/>
      <c r="BB24" s="43"/>
      <c r="BC24" s="43"/>
      <c r="BD24" s="43"/>
      <c r="BE24" s="43"/>
      <c r="BF24" s="43"/>
      <c r="BG24" s="43"/>
      <c r="BH24" s="43"/>
      <c r="BI24" s="43"/>
      <c r="BJ24" s="43"/>
      <c r="BK24" s="43"/>
      <c r="BL24" s="43"/>
      <c r="BM24" s="43"/>
    </row>
    <row r="25" spans="1:77" ht="15" customHeight="1" x14ac:dyDescent="0.15">
      <c r="A25" s="6"/>
      <c r="B25" s="6"/>
      <c r="C25" s="546"/>
      <c r="D25" s="547"/>
      <c r="E25" s="547"/>
      <c r="F25" s="547"/>
      <c r="G25" s="547"/>
      <c r="H25" s="547"/>
      <c r="I25" s="548"/>
      <c r="J25" s="502" t="s">
        <v>271</v>
      </c>
      <c r="K25" s="502"/>
      <c r="L25" s="502"/>
      <c r="M25" s="502"/>
      <c r="N25" s="502"/>
      <c r="O25" s="504" t="s">
        <v>268</v>
      </c>
      <c r="P25" s="504"/>
      <c r="Q25" s="504"/>
      <c r="R25" s="506"/>
      <c r="S25" s="506"/>
      <c r="T25" s="506"/>
      <c r="U25" s="506"/>
      <c r="V25" s="506"/>
      <c r="W25" s="504" t="s">
        <v>269</v>
      </c>
      <c r="X25" s="504"/>
      <c r="Y25" s="506"/>
      <c r="Z25" s="506"/>
      <c r="AA25" s="508"/>
      <c r="AC25" s="21"/>
      <c r="AD25" s="21"/>
      <c r="AE25" s="21"/>
      <c r="AF25" s="21"/>
      <c r="AG25" s="21"/>
      <c r="AH25" s="21"/>
      <c r="AI25" s="21"/>
      <c r="AJ25" s="85"/>
      <c r="AK25" s="85"/>
      <c r="AL25" s="85"/>
      <c r="AM25" s="86"/>
      <c r="AN25" s="86"/>
      <c r="AO25" s="87"/>
      <c r="AP25" s="21"/>
      <c r="AQ25" s="21"/>
      <c r="AS25" s="501" t="s">
        <v>272</v>
      </c>
      <c r="AT25" s="501"/>
      <c r="AU25" s="501"/>
      <c r="AV25" s="501"/>
      <c r="AW25" s="501"/>
      <c r="AX25" s="501"/>
      <c r="AY25" s="501"/>
      <c r="AZ25" s="501"/>
      <c r="BA25" s="501"/>
      <c r="BB25" s="501"/>
      <c r="BC25" s="501"/>
      <c r="BD25" s="501"/>
      <c r="BE25" s="501"/>
      <c r="BF25" s="501"/>
      <c r="BG25" s="501"/>
      <c r="BH25" s="501"/>
      <c r="BI25" s="501"/>
      <c r="BJ25" s="501"/>
      <c r="BK25" s="501"/>
      <c r="BL25" s="501"/>
    </row>
    <row r="26" spans="1:77" ht="15" customHeight="1" thickBot="1" x14ac:dyDescent="0.2">
      <c r="A26" s="6"/>
      <c r="B26" s="6"/>
      <c r="C26" s="549"/>
      <c r="D26" s="550"/>
      <c r="E26" s="550"/>
      <c r="F26" s="550"/>
      <c r="G26" s="550"/>
      <c r="H26" s="550"/>
      <c r="I26" s="551"/>
      <c r="J26" s="503"/>
      <c r="K26" s="503"/>
      <c r="L26" s="503"/>
      <c r="M26" s="503"/>
      <c r="N26" s="503"/>
      <c r="O26" s="505"/>
      <c r="P26" s="505"/>
      <c r="Q26" s="505"/>
      <c r="R26" s="507"/>
      <c r="S26" s="507"/>
      <c r="T26" s="507"/>
      <c r="U26" s="507"/>
      <c r="V26" s="507"/>
      <c r="W26" s="505"/>
      <c r="X26" s="505"/>
      <c r="Y26" s="507"/>
      <c r="Z26" s="507"/>
      <c r="AA26" s="509"/>
      <c r="AC26" s="21"/>
      <c r="AD26" s="21"/>
      <c r="AE26" s="21"/>
      <c r="AF26" s="21"/>
      <c r="AG26" s="21"/>
      <c r="AH26" s="21"/>
      <c r="AI26" s="21"/>
      <c r="AJ26" s="85"/>
      <c r="AK26" s="85"/>
      <c r="AL26" s="85"/>
      <c r="AM26" s="86"/>
      <c r="AN26" s="86"/>
      <c r="AO26" s="87"/>
      <c r="AP26" s="21"/>
      <c r="AQ26" s="21"/>
      <c r="AS26" s="501"/>
      <c r="AT26" s="501"/>
      <c r="AU26" s="501"/>
      <c r="AV26" s="501"/>
      <c r="AW26" s="501"/>
      <c r="AX26" s="501"/>
      <c r="AY26" s="501"/>
      <c r="AZ26" s="501"/>
      <c r="BA26" s="501"/>
      <c r="BB26" s="501"/>
      <c r="BC26" s="501"/>
      <c r="BD26" s="501"/>
      <c r="BE26" s="501"/>
      <c r="BF26" s="501"/>
      <c r="BG26" s="501"/>
      <c r="BH26" s="501"/>
      <c r="BI26" s="501"/>
      <c r="BJ26" s="501"/>
      <c r="BK26" s="501"/>
      <c r="BL26" s="501"/>
    </row>
    <row r="27" spans="1:77" ht="15" customHeight="1" x14ac:dyDescent="0.15">
      <c r="A27" s="6"/>
      <c r="B27" s="6"/>
      <c r="C27" s="8"/>
      <c r="D27" s="8"/>
      <c r="E27" s="8"/>
      <c r="F27" s="8"/>
      <c r="G27" s="8"/>
      <c r="H27" s="8"/>
      <c r="I27" s="8"/>
      <c r="J27" s="8"/>
      <c r="K27" s="8"/>
      <c r="L27" s="8"/>
      <c r="M27" s="8"/>
      <c r="N27" s="8"/>
      <c r="O27" s="8"/>
      <c r="P27" s="8"/>
      <c r="Q27" s="8"/>
      <c r="R27" s="8"/>
      <c r="S27" s="8"/>
      <c r="T27" s="8"/>
      <c r="U27" s="8"/>
      <c r="V27" s="8"/>
      <c r="W27" s="8"/>
      <c r="X27" s="8"/>
      <c r="Y27" s="8"/>
      <c r="Z27" s="8"/>
      <c r="AA27" s="6"/>
      <c r="AB27" s="6"/>
      <c r="AC27" s="22"/>
      <c r="AD27" s="22"/>
      <c r="AE27" s="22"/>
      <c r="AF27" s="22"/>
      <c r="AG27" s="22"/>
      <c r="AH27" s="22"/>
      <c r="AI27" s="22"/>
      <c r="AJ27" s="22"/>
      <c r="AK27" s="22"/>
      <c r="AL27" s="22"/>
      <c r="AM27" s="22"/>
      <c r="AN27" s="22"/>
      <c r="AO27" s="22"/>
      <c r="AP27" s="8"/>
      <c r="AQ27" s="8"/>
      <c r="AS27" s="501"/>
      <c r="AT27" s="501"/>
      <c r="AU27" s="501"/>
      <c r="AV27" s="501"/>
      <c r="AW27" s="501"/>
      <c r="AX27" s="501"/>
      <c r="AY27" s="501"/>
      <c r="AZ27" s="501"/>
      <c r="BA27" s="501"/>
      <c r="BB27" s="501"/>
      <c r="BC27" s="501"/>
      <c r="BD27" s="501"/>
      <c r="BE27" s="501"/>
      <c r="BF27" s="501"/>
      <c r="BG27" s="501"/>
      <c r="BH27" s="501"/>
      <c r="BI27" s="501"/>
      <c r="BJ27" s="501"/>
      <c r="BK27" s="501"/>
      <c r="BL27" s="501"/>
    </row>
    <row r="28" spans="1:77" ht="15" customHeight="1" x14ac:dyDescent="0.15">
      <c r="A28" s="6"/>
      <c r="B28" s="6"/>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P28" s="6"/>
      <c r="AQ28" s="6"/>
      <c r="AR28" s="8"/>
      <c r="BF28" s="8"/>
    </row>
    <row r="29" spans="1:77" ht="19.5" customHeight="1" thickBot="1" x14ac:dyDescent="0.2">
      <c r="A29" s="6"/>
      <c r="B29" s="6"/>
      <c r="C29" s="22"/>
      <c r="D29" s="541" t="s">
        <v>25</v>
      </c>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22"/>
      <c r="AP29" s="6"/>
      <c r="AQ29" s="6"/>
    </row>
    <row r="30" spans="1:77" ht="15" customHeight="1" x14ac:dyDescent="0.15">
      <c r="A30" s="6"/>
      <c r="B30" s="6"/>
      <c r="C30" s="556" t="s">
        <v>81</v>
      </c>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8"/>
      <c r="AP30" s="6"/>
      <c r="AQ30" s="6"/>
    </row>
    <row r="31" spans="1:77" ht="15" customHeight="1" x14ac:dyDescent="0.15">
      <c r="A31" s="6"/>
      <c r="B31" s="6"/>
      <c r="C31" s="559"/>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1"/>
      <c r="AP31" s="6"/>
      <c r="AQ31" s="6"/>
    </row>
    <row r="32" spans="1:77" ht="15" customHeight="1" x14ac:dyDescent="0.15">
      <c r="A32" s="6"/>
      <c r="B32" s="6"/>
      <c r="C32" s="562"/>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3"/>
      <c r="AO32" s="564"/>
      <c r="AP32" s="6"/>
      <c r="AQ32" s="6"/>
    </row>
    <row r="33" spans="1:43" ht="16.5" customHeight="1" x14ac:dyDescent="0.15">
      <c r="A33" s="6"/>
      <c r="B33" s="6"/>
      <c r="C33" s="24"/>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6"/>
      <c r="AP33" s="6"/>
      <c r="AQ33" s="6"/>
    </row>
    <row r="34" spans="1:43" ht="16.5" customHeight="1" x14ac:dyDescent="0.15">
      <c r="A34" s="6"/>
      <c r="B34" s="6"/>
      <c r="C34" s="543"/>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5"/>
      <c r="AP34" s="6"/>
      <c r="AQ34" s="6"/>
    </row>
    <row r="35" spans="1:43" ht="16.5" customHeight="1" x14ac:dyDescent="0.15">
      <c r="A35" s="6"/>
      <c r="B35" s="6"/>
      <c r="C35" s="543"/>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5"/>
      <c r="AP35" s="6"/>
      <c r="AQ35" s="6"/>
    </row>
    <row r="36" spans="1:43" ht="16.5" customHeight="1" x14ac:dyDescent="0.15">
      <c r="A36" s="6"/>
      <c r="B36" s="6"/>
      <c r="C36" s="543"/>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5"/>
      <c r="AP36" s="6"/>
      <c r="AQ36" s="6"/>
    </row>
    <row r="37" spans="1:43" ht="16.5" customHeight="1" x14ac:dyDescent="0.15">
      <c r="A37" s="6"/>
      <c r="B37" s="6"/>
      <c r="C37" s="543"/>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5"/>
      <c r="AP37" s="6"/>
      <c r="AQ37" s="6"/>
    </row>
    <row r="38" spans="1:43" ht="16.5" customHeight="1" x14ac:dyDescent="0.15">
      <c r="A38" s="6"/>
      <c r="B38" s="6"/>
      <c r="C38" s="543"/>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44"/>
      <c r="AO38" s="545"/>
      <c r="AP38" s="6"/>
      <c r="AQ38" s="6"/>
    </row>
    <row r="39" spans="1:43" ht="16.5" customHeight="1" x14ac:dyDescent="0.15">
      <c r="A39" s="6"/>
      <c r="B39" s="6"/>
      <c r="C39" s="543"/>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5"/>
      <c r="AP39" s="6"/>
      <c r="AQ39" s="6"/>
    </row>
    <row r="40" spans="1:43" ht="16.5" customHeight="1" x14ac:dyDescent="0.15">
      <c r="A40" s="6"/>
      <c r="B40" s="6"/>
      <c r="C40" s="543"/>
      <c r="D40" s="544"/>
      <c r="E40" s="544"/>
      <c r="F40" s="544"/>
      <c r="G40" s="544"/>
      <c r="H40" s="544"/>
      <c r="I40" s="544"/>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5"/>
      <c r="AP40" s="6"/>
      <c r="AQ40" s="6"/>
    </row>
    <row r="41" spans="1:43" ht="16.5" customHeight="1" x14ac:dyDescent="0.15">
      <c r="A41" s="6"/>
      <c r="B41" s="6"/>
      <c r="C41" s="543"/>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5"/>
      <c r="AP41" s="6"/>
      <c r="AQ41" s="6"/>
    </row>
    <row r="42" spans="1:43" ht="16.5" customHeight="1" x14ac:dyDescent="0.15">
      <c r="A42" s="6"/>
      <c r="B42" s="6"/>
      <c r="C42" s="543"/>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c r="AJ42" s="544"/>
      <c r="AK42" s="544"/>
      <c r="AL42" s="544"/>
      <c r="AM42" s="544"/>
      <c r="AN42" s="544"/>
      <c r="AO42" s="545"/>
      <c r="AP42" s="6"/>
      <c r="AQ42" s="6"/>
    </row>
    <row r="43" spans="1:43" ht="16.5" customHeight="1" x14ac:dyDescent="0.15">
      <c r="A43" s="6"/>
      <c r="B43" s="6"/>
      <c r="C43" s="543"/>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44"/>
      <c r="AM43" s="544"/>
      <c r="AN43" s="544"/>
      <c r="AO43" s="545"/>
      <c r="AP43" s="6"/>
      <c r="AQ43" s="6"/>
    </row>
    <row r="44" spans="1:43" ht="16.5" customHeight="1" x14ac:dyDescent="0.15">
      <c r="A44" s="6"/>
      <c r="B44" s="6"/>
      <c r="C44" s="543"/>
      <c r="D44" s="544"/>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544"/>
      <c r="AI44" s="544"/>
      <c r="AJ44" s="544"/>
      <c r="AK44" s="544"/>
      <c r="AL44" s="544"/>
      <c r="AM44" s="544"/>
      <c r="AN44" s="544"/>
      <c r="AO44" s="545"/>
      <c r="AP44" s="6"/>
      <c r="AQ44" s="6"/>
    </row>
    <row r="45" spans="1:43" ht="16.5" customHeight="1" x14ac:dyDescent="0.15">
      <c r="A45" s="6"/>
      <c r="B45" s="6"/>
      <c r="C45" s="543"/>
      <c r="D45" s="544"/>
      <c r="E45" s="544"/>
      <c r="F45" s="544"/>
      <c r="G45" s="544"/>
      <c r="H45" s="544"/>
      <c r="I45" s="544"/>
      <c r="J45" s="544"/>
      <c r="K45" s="544"/>
      <c r="L45" s="544"/>
      <c r="M45" s="544"/>
      <c r="N45" s="544"/>
      <c r="O45" s="544"/>
      <c r="P45" s="544"/>
      <c r="Q45" s="544"/>
      <c r="R45" s="544"/>
      <c r="S45" s="544"/>
      <c r="T45" s="544"/>
      <c r="U45" s="544"/>
      <c r="V45" s="544"/>
      <c r="W45" s="544"/>
      <c r="X45" s="544"/>
      <c r="Y45" s="544"/>
      <c r="Z45" s="544"/>
      <c r="AA45" s="544"/>
      <c r="AB45" s="544"/>
      <c r="AC45" s="544"/>
      <c r="AD45" s="544"/>
      <c r="AE45" s="544"/>
      <c r="AF45" s="544"/>
      <c r="AG45" s="544"/>
      <c r="AH45" s="544"/>
      <c r="AI45" s="544"/>
      <c r="AJ45" s="544"/>
      <c r="AK45" s="544"/>
      <c r="AL45" s="544"/>
      <c r="AM45" s="544"/>
      <c r="AN45" s="544"/>
      <c r="AO45" s="545"/>
      <c r="AP45" s="6"/>
      <c r="AQ45" s="6"/>
    </row>
    <row r="46" spans="1:43" ht="16.5" customHeight="1" x14ac:dyDescent="0.15">
      <c r="A46" s="6"/>
      <c r="B46" s="6"/>
      <c r="C46" s="543"/>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4"/>
      <c r="AM46" s="544"/>
      <c r="AN46" s="544"/>
      <c r="AO46" s="545"/>
      <c r="AP46" s="6"/>
      <c r="AQ46" s="6"/>
    </row>
    <row r="47" spans="1:43" ht="16.5" customHeight="1" x14ac:dyDescent="0.15">
      <c r="A47" s="6"/>
      <c r="B47" s="6"/>
      <c r="C47" s="543"/>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5"/>
      <c r="AP47" s="6"/>
      <c r="AQ47" s="6"/>
    </row>
    <row r="48" spans="1:43" ht="16.5" customHeight="1" x14ac:dyDescent="0.15">
      <c r="A48" s="6"/>
      <c r="B48" s="6"/>
      <c r="C48" s="543"/>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5"/>
      <c r="AP48" s="6"/>
      <c r="AQ48" s="6"/>
    </row>
    <row r="49" spans="1:43" ht="16.5" customHeight="1" thickBot="1" x14ac:dyDescent="0.2">
      <c r="A49" s="6"/>
      <c r="B49" s="6"/>
      <c r="C49" s="27"/>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9"/>
      <c r="AP49" s="6"/>
      <c r="AQ49" s="6"/>
    </row>
    <row r="50" spans="1:43" ht="10.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row>
    <row r="51" spans="1:43" ht="15" customHeight="1" x14ac:dyDescent="0.15">
      <c r="A51" s="6"/>
      <c r="B51" s="6"/>
      <c r="C51" s="540" t="s">
        <v>476</v>
      </c>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540"/>
      <c r="AH51" s="540"/>
      <c r="AI51" s="540"/>
      <c r="AJ51" s="540"/>
      <c r="AK51" s="540"/>
      <c r="AL51" s="540"/>
      <c r="AM51" s="540"/>
      <c r="AN51" s="540"/>
      <c r="AO51" s="540"/>
      <c r="AP51" s="6"/>
      <c r="AQ51" s="6"/>
    </row>
    <row r="52" spans="1:43" ht="15" customHeight="1" x14ac:dyDescent="0.15">
      <c r="A52" s="6"/>
      <c r="B52" s="6"/>
      <c r="C52" s="540"/>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c r="AE52" s="540"/>
      <c r="AF52" s="540"/>
      <c r="AG52" s="540"/>
      <c r="AH52" s="540"/>
      <c r="AI52" s="540"/>
      <c r="AJ52" s="540"/>
      <c r="AK52" s="540"/>
      <c r="AL52" s="540"/>
      <c r="AM52" s="540"/>
      <c r="AN52" s="540"/>
      <c r="AO52" s="540"/>
      <c r="AP52" s="6"/>
      <c r="AQ52" s="6"/>
    </row>
    <row r="53" spans="1:43" ht="15" customHeight="1" x14ac:dyDescent="0.15">
      <c r="A53" s="6"/>
      <c r="B53" s="6"/>
      <c r="C53" s="540"/>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540"/>
      <c r="AM53" s="540"/>
      <c r="AN53" s="540"/>
      <c r="AO53" s="540"/>
      <c r="AP53" s="6"/>
      <c r="AQ53" s="6"/>
    </row>
    <row r="54" spans="1:43" ht="15" customHeight="1" x14ac:dyDescent="0.15">
      <c r="A54" s="6"/>
      <c r="B54" s="6"/>
      <c r="C54" s="540"/>
      <c r="D54" s="540"/>
      <c r="E54" s="540"/>
      <c r="F54" s="540"/>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0"/>
      <c r="AO54" s="540"/>
      <c r="AP54" s="6"/>
      <c r="AQ54" s="6"/>
    </row>
    <row r="55" spans="1:43" ht="15" customHeight="1" x14ac:dyDescent="0.15">
      <c r="A55" s="6"/>
      <c r="B55" s="6"/>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6"/>
      <c r="AQ55" s="6"/>
    </row>
    <row r="56" spans="1:43" ht="15" customHeight="1" x14ac:dyDescent="0.15">
      <c r="A56" s="327" t="s">
        <v>504</v>
      </c>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row>
    <row r="57" spans="1:43" ht="15" customHeight="1" x14ac:dyDescent="0.15">
      <c r="A57" s="328"/>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row>
    <row r="58" spans="1:43" ht="15" customHeight="1" x14ac:dyDescent="0.15">
      <c r="A58" s="328"/>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c r="AE58" s="328"/>
      <c r="AF58" s="328"/>
      <c r="AG58" s="328"/>
      <c r="AH58" s="328"/>
      <c r="AI58" s="328"/>
      <c r="AJ58" s="328"/>
      <c r="AK58" s="328"/>
      <c r="AL58" s="328"/>
      <c r="AM58" s="328"/>
      <c r="AN58" s="328"/>
      <c r="AO58" s="328"/>
      <c r="AP58" s="328"/>
      <c r="AQ58" s="328"/>
    </row>
    <row r="59" spans="1:43" ht="15" customHeight="1"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row>
    <row r="60" spans="1:43" ht="15"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row>
    <row r="61" spans="1:43" ht="15" customHeight="1" x14ac:dyDescent="0.15"/>
    <row r="62" spans="1:43" ht="15" customHeight="1" x14ac:dyDescent="0.15"/>
    <row r="63" spans="1:43" ht="15" customHeight="1" x14ac:dyDescent="0.15"/>
    <row r="64" spans="1:43"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sheetData>
  <sheetProtection selectLockedCells="1"/>
  <mergeCells count="41">
    <mergeCell ref="AS13:BM15"/>
    <mergeCell ref="AS16:BP18"/>
    <mergeCell ref="A56:AQ58"/>
    <mergeCell ref="C7:X8"/>
    <mergeCell ref="C13:I15"/>
    <mergeCell ref="C16:I18"/>
    <mergeCell ref="AF13:AI15"/>
    <mergeCell ref="AJ13:AO15"/>
    <mergeCell ref="AF16:AO18"/>
    <mergeCell ref="C51:AO54"/>
    <mergeCell ref="D29:AN29"/>
    <mergeCell ref="C19:AO19"/>
    <mergeCell ref="C34:AO48"/>
    <mergeCell ref="C25:I26"/>
    <mergeCell ref="J21:N22"/>
    <mergeCell ref="AG21:AO22"/>
    <mergeCell ref="C30:AO32"/>
    <mergeCell ref="AC23:AL24"/>
    <mergeCell ref="C21:I22"/>
    <mergeCell ref="B4:AP6"/>
    <mergeCell ref="B9:AP11"/>
    <mergeCell ref="O21:Q22"/>
    <mergeCell ref="R21:V22"/>
    <mergeCell ref="W21:X22"/>
    <mergeCell ref="Y21:AA22"/>
    <mergeCell ref="AS20:BM23"/>
    <mergeCell ref="AB21:AF22"/>
    <mergeCell ref="Z16:AE18"/>
    <mergeCell ref="J16:Y18"/>
    <mergeCell ref="J13:AE14"/>
    <mergeCell ref="J15:O15"/>
    <mergeCell ref="P15:S15"/>
    <mergeCell ref="T15:AE15"/>
    <mergeCell ref="AM23:AO24"/>
    <mergeCell ref="P23:R24"/>
    <mergeCell ref="AS25:BL27"/>
    <mergeCell ref="J25:N26"/>
    <mergeCell ref="O25:Q26"/>
    <mergeCell ref="R25:V26"/>
    <mergeCell ref="W25:X26"/>
    <mergeCell ref="Y25:AA26"/>
  </mergeCells>
  <phoneticPr fontId="10"/>
  <conditionalFormatting sqref="C21:I22">
    <cfRule type="expression" dxfId="17" priority="9">
      <formula>C21&lt;&gt;""</formula>
    </cfRule>
  </conditionalFormatting>
  <conditionalFormatting sqref="C25:I26">
    <cfRule type="expression" dxfId="16" priority="5">
      <formula>C25&lt;&gt;""</formula>
    </cfRule>
  </conditionalFormatting>
  <conditionalFormatting sqref="C51:AO54">
    <cfRule type="expression" dxfId="15" priority="10">
      <formula>C21&lt;&gt;""</formula>
    </cfRule>
  </conditionalFormatting>
  <conditionalFormatting sqref="R21:V22">
    <cfRule type="expression" dxfId="14" priority="8">
      <formula>R21&lt;&gt;""</formula>
    </cfRule>
  </conditionalFormatting>
  <conditionalFormatting sqref="R25:V26">
    <cfRule type="expression" dxfId="13" priority="4">
      <formula>R25&lt;&gt;""</formula>
    </cfRule>
  </conditionalFormatting>
  <conditionalFormatting sqref="Y21:AA22">
    <cfRule type="expression" dxfId="12" priority="7">
      <formula>Y21&lt;&gt;""</formula>
    </cfRule>
  </conditionalFormatting>
  <conditionalFormatting sqref="Y25:AA26">
    <cfRule type="expression" dxfId="11" priority="3">
      <formula>Y25&lt;&gt;""</formula>
    </cfRule>
  </conditionalFormatting>
  <conditionalFormatting sqref="AG21:AO22">
    <cfRule type="expression" dxfId="10" priority="6">
      <formula>AG21&lt;&gt;""</formula>
    </cfRule>
  </conditionalFormatting>
  <conditionalFormatting sqref="J16:Y18">
    <cfRule type="expression" dxfId="9" priority="2">
      <formula>$J$16&lt;&gt;""</formula>
    </cfRule>
  </conditionalFormatting>
  <conditionalFormatting sqref="AF16:AO18">
    <cfRule type="expression" dxfId="8" priority="1">
      <formula>$AF$16&lt;&gt;""</formula>
    </cfRule>
  </conditionalFormatting>
  <dataValidations count="5">
    <dataValidation imeMode="off" allowBlank="1" showInputMessage="1" showErrorMessage="1" sqref="N20:Z20 BN21:BX22 AO20 AP21:AQ21" xr:uid="{00000000-0002-0000-0700-000000000000}"/>
    <dataValidation type="list" allowBlank="1" showInputMessage="1" showErrorMessage="1" sqref="C21:I22" xr:uid="{74C69FEF-DEF6-4839-BB01-D28F59A10B66}">
      <formula1>$AX$4:$AX$6</formula1>
    </dataValidation>
    <dataValidation type="list" allowBlank="1" showInputMessage="1" showErrorMessage="1" sqref="R21" xr:uid="{FB68F757-21F5-4D52-A40B-E0E41BCE409A}">
      <formula1>$AX$8:$AX$9</formula1>
    </dataValidation>
    <dataValidation type="list" allowBlank="1" showInputMessage="1" showErrorMessage="1" sqref="C25:I26" xr:uid="{A07CAB1B-AE78-4208-AC11-3AFDF224EB72}">
      <formula1>$AZ$4:$AZ$7</formula1>
    </dataValidation>
    <dataValidation type="list" allowBlank="1" showInputMessage="1" showErrorMessage="1" sqref="R25:V26" xr:uid="{7EE2BA00-D893-4502-9098-39F5044E1CD1}">
      <formula1>$BB$4:$BB$6</formula1>
    </dataValidation>
  </dataValidations>
  <pageMargins left="0.27" right="0.15" top="0.56999999999999995" bottom="0.14000000000000001"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9DCBC-1044-4DAD-A276-58E3DD10A05D}">
  <sheetPr>
    <tabColor rgb="FF0070C0"/>
  </sheetPr>
  <dimension ref="A1:CL66"/>
  <sheetViews>
    <sheetView zoomScaleNormal="100" workbookViewId="0">
      <selection activeCell="AH10" sqref="AH10:AO11"/>
    </sheetView>
  </sheetViews>
  <sheetFormatPr defaultColWidth="8.625" defaultRowHeight="13.5" x14ac:dyDescent="0.15"/>
  <cols>
    <col min="1" max="55" width="2.125" style="91" customWidth="1"/>
    <col min="56" max="56" width="1.75" style="91" customWidth="1"/>
    <col min="57" max="16384" width="8.625" style="91"/>
  </cols>
  <sheetData>
    <row r="1" spans="1:77" x14ac:dyDescent="0.15">
      <c r="A1" s="158"/>
      <c r="B1" s="158"/>
      <c r="C1" s="158"/>
      <c r="D1" s="158"/>
      <c r="E1" s="158"/>
      <c r="F1" s="158"/>
      <c r="G1" s="158"/>
      <c r="H1" s="158"/>
      <c r="I1" s="158"/>
      <c r="J1" s="598" t="s">
        <v>377</v>
      </c>
      <c r="K1" s="598"/>
      <c r="L1" s="598"/>
      <c r="M1" s="598"/>
      <c r="N1" s="598"/>
      <c r="O1" s="598"/>
      <c r="P1" s="598"/>
      <c r="Q1" s="598"/>
      <c r="R1" s="598"/>
      <c r="S1" s="598"/>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AT1" s="598"/>
      <c r="AU1" s="598"/>
      <c r="AV1" s="598"/>
      <c r="AW1" s="598"/>
      <c r="AX1" s="598"/>
      <c r="AY1" s="598"/>
      <c r="AZ1" s="598"/>
      <c r="BA1" s="598"/>
      <c r="BB1" s="158"/>
      <c r="BC1" s="158"/>
    </row>
    <row r="2" spans="1:77" s="33" customFormat="1" ht="28.5" x14ac:dyDescent="0.15">
      <c r="A2" s="159"/>
      <c r="B2" s="160"/>
      <c r="C2" s="159"/>
      <c r="D2" s="159"/>
      <c r="E2" s="160"/>
      <c r="F2" s="159"/>
      <c r="G2" s="159"/>
      <c r="H2" s="159"/>
      <c r="I2" s="623" t="s">
        <v>79</v>
      </c>
      <c r="J2" s="623"/>
      <c r="K2" s="623"/>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161" t="s">
        <v>51</v>
      </c>
      <c r="BB2" s="159"/>
      <c r="BC2" s="159"/>
      <c r="BF2" s="144" t="s">
        <v>354</v>
      </c>
      <c r="BG2" s="144" t="s">
        <v>351</v>
      </c>
      <c r="BH2" s="144" t="s">
        <v>98</v>
      </c>
    </row>
    <row r="3" spans="1:77" ht="13.5" customHeight="1" thickBot="1" x14ac:dyDescent="0.2">
      <c r="A3" s="158"/>
      <c r="B3" s="158"/>
      <c r="C3" s="158"/>
      <c r="D3" s="158"/>
      <c r="E3" s="158"/>
      <c r="F3" s="158"/>
      <c r="G3" s="158"/>
      <c r="H3" s="158"/>
      <c r="I3" s="162"/>
      <c r="J3" s="162"/>
      <c r="K3" s="162"/>
      <c r="L3" s="162"/>
      <c r="M3" s="162"/>
      <c r="N3" s="162"/>
      <c r="O3" s="162"/>
      <c r="P3" s="162"/>
      <c r="Q3" s="162"/>
      <c r="R3" s="162"/>
      <c r="S3" s="162"/>
      <c r="T3" s="162"/>
      <c r="U3" s="162"/>
      <c r="V3" s="158"/>
      <c r="W3" s="158"/>
      <c r="X3" s="158"/>
      <c r="Y3" s="158"/>
      <c r="Z3" s="158"/>
      <c r="AA3" s="158"/>
      <c r="AB3" s="158"/>
      <c r="AC3" s="158"/>
      <c r="AD3" s="158"/>
      <c r="AE3" s="158"/>
      <c r="AF3" s="158"/>
      <c r="AG3" s="158"/>
      <c r="AH3" s="158"/>
      <c r="AI3" s="158"/>
      <c r="AJ3" s="158"/>
      <c r="AK3" s="158"/>
      <c r="AL3" s="158"/>
      <c r="AM3" s="163"/>
      <c r="AN3" s="164"/>
      <c r="AO3" s="164"/>
      <c r="AP3" s="165"/>
      <c r="AQ3" s="165"/>
      <c r="AR3" s="165"/>
      <c r="AS3" s="165"/>
      <c r="AT3" s="165"/>
      <c r="AU3" s="165"/>
      <c r="AV3" s="165"/>
      <c r="AW3" s="165"/>
      <c r="AX3" s="165"/>
      <c r="AY3" s="165"/>
      <c r="AZ3" s="160"/>
      <c r="BA3" s="160"/>
      <c r="BB3" s="158"/>
      <c r="BC3" s="158"/>
      <c r="BF3" s="144" t="s">
        <v>355</v>
      </c>
      <c r="BG3" s="144" t="s">
        <v>352</v>
      </c>
      <c r="BH3" s="146" t="s">
        <v>364</v>
      </c>
    </row>
    <row r="4" spans="1:77" ht="11.25" customHeight="1" x14ac:dyDescent="0.15">
      <c r="A4" s="158"/>
      <c r="B4" s="158"/>
      <c r="C4" s="158"/>
      <c r="D4" s="624" t="s">
        <v>373</v>
      </c>
      <c r="E4" s="625"/>
      <c r="F4" s="630" t="s">
        <v>367</v>
      </c>
      <c r="G4" s="630"/>
      <c r="H4" s="630"/>
      <c r="I4" s="630"/>
      <c r="J4" s="630"/>
      <c r="K4" s="630"/>
      <c r="L4" s="631"/>
      <c r="M4" s="625" t="s">
        <v>336</v>
      </c>
      <c r="N4" s="625"/>
      <c r="O4" s="614">
        <f>VLOOKUP($V$4,※連盟使用欄１!$A$2:$L$17,2)</f>
        <v>0</v>
      </c>
      <c r="P4" s="615">
        <f>VLOOKUP($AK$10,※連盟使用欄１!$A$2:$L$17,2)</f>
        <v>0</v>
      </c>
      <c r="Q4" s="615">
        <f>VLOOKUP($AK$10,※連盟使用欄１!$A$2:$L$17,2)</f>
        <v>0</v>
      </c>
      <c r="R4" s="615">
        <f>VLOOKUP($AK$10,※連盟使用欄１!$A$2:$L$17,2)</f>
        <v>0</v>
      </c>
      <c r="S4" s="616">
        <f>VLOOKUP($AK$10,※連盟使用欄１!$A$2:$L$17,2)</f>
        <v>0</v>
      </c>
      <c r="T4" s="599" t="s">
        <v>314</v>
      </c>
      <c r="U4" s="599"/>
      <c r="V4" s="614">
        <f>+⑦借用希望楽器申込書!AI14</f>
        <v>0</v>
      </c>
      <c r="W4" s="615"/>
      <c r="X4" s="615"/>
      <c r="Y4" s="615"/>
      <c r="Z4" s="723" t="s">
        <v>315</v>
      </c>
      <c r="AA4" s="599" t="s">
        <v>56</v>
      </c>
      <c r="AB4" s="602"/>
      <c r="AC4" s="605">
        <f>VLOOKUP($V$4,※連盟使用欄１!$A$2:$L$17,3)</f>
        <v>0</v>
      </c>
      <c r="AD4" s="606">
        <f>VLOOKUP($AK$10,※連盟使用欄１!$A$2:$L$17,3)</f>
        <v>0</v>
      </c>
      <c r="AE4" s="606">
        <f>VLOOKUP($AK$10,※連盟使用欄１!$A$2:$L$17,3)</f>
        <v>0</v>
      </c>
      <c r="AF4" s="606">
        <f>VLOOKUP($AK$10,※連盟使用欄１!$A$2:$L$17,3)</f>
        <v>0</v>
      </c>
      <c r="AG4" s="606">
        <f>VLOOKUP($AK$10,※連盟使用欄１!$A$2:$L$17,3)</f>
        <v>0</v>
      </c>
      <c r="AH4" s="606">
        <f>VLOOKUP($AK$10,※連盟使用欄１!$A$2:$L$17,3)</f>
        <v>0</v>
      </c>
      <c r="AI4" s="606">
        <f>VLOOKUP($AK$10,※連盟使用欄１!$A$2:$L$17,3)</f>
        <v>0</v>
      </c>
      <c r="AJ4" s="606">
        <f>VLOOKUP($AK$10,※連盟使用欄１!$A$2:$L$17,3)</f>
        <v>0</v>
      </c>
      <c r="AK4" s="606">
        <f>VLOOKUP($AK$10,※連盟使用欄１!$A$2:$L$17,3)</f>
        <v>0</v>
      </c>
      <c r="AL4" s="606">
        <f>VLOOKUP($AK$10,※連盟使用欄１!$A$2:$L$17,3)</f>
        <v>0</v>
      </c>
      <c r="AM4" s="606">
        <f>VLOOKUP($AK$10,※連盟使用欄１!$A$2:$L$17,3)</f>
        <v>0</v>
      </c>
      <c r="AN4" s="606">
        <f>VLOOKUP($AK$10,※連盟使用欄１!$A$2:$L$17,3)</f>
        <v>0</v>
      </c>
      <c r="AO4" s="606">
        <f>VLOOKUP($AK$10,※連盟使用欄１!$A$2:$L$17,3)</f>
        <v>0</v>
      </c>
      <c r="AP4" s="606">
        <f>VLOOKUP($AK$10,※連盟使用欄１!$A$2:$L$17,3)</f>
        <v>0</v>
      </c>
      <c r="AQ4" s="606">
        <f>VLOOKUP($AK$10,※連盟使用欄１!$A$2:$L$17,3)</f>
        <v>0</v>
      </c>
      <c r="AR4" s="606">
        <f>VLOOKUP($AK$10,※連盟使用欄１!$A$2:$L$17,3)</f>
        <v>0</v>
      </c>
      <c r="AS4" s="606">
        <f>VLOOKUP($AK$10,※連盟使用欄１!$A$2:$L$17,3)</f>
        <v>0</v>
      </c>
      <c r="AT4" s="606">
        <f>VLOOKUP($AK$10,※連盟使用欄１!$A$2:$L$17,3)</f>
        <v>0</v>
      </c>
      <c r="AU4" s="606">
        <f>VLOOKUP($AK$10,※連盟使用欄１!$A$2:$L$17,3)</f>
        <v>0</v>
      </c>
      <c r="AV4" s="606">
        <f>VLOOKUP($AK$10,※連盟使用欄１!$A$2:$L$17,3)</f>
        <v>0</v>
      </c>
      <c r="AW4" s="606">
        <f>VLOOKUP($AK$10,※連盟使用欄１!$A$2:$L$17,3)</f>
        <v>0</v>
      </c>
      <c r="AX4" s="606">
        <f>VLOOKUP($AK$10,※連盟使用欄１!$A$2:$L$17,3)</f>
        <v>0</v>
      </c>
      <c r="AY4" s="607">
        <f>VLOOKUP($AK$10,※連盟使用欄１!$A$2:$L$17,3)</f>
        <v>0</v>
      </c>
      <c r="AZ4" s="158"/>
      <c r="BA4" s="158"/>
      <c r="BB4" s="158"/>
      <c r="BC4" s="158"/>
      <c r="BG4" s="144" t="s">
        <v>353</v>
      </c>
      <c r="BH4" s="146" t="s">
        <v>365</v>
      </c>
    </row>
    <row r="5" spans="1:77" ht="11.25" customHeight="1" x14ac:dyDescent="0.15">
      <c r="A5" s="158"/>
      <c r="B5" s="158"/>
      <c r="C5" s="158"/>
      <c r="D5" s="626"/>
      <c r="E5" s="627"/>
      <c r="F5" s="632"/>
      <c r="G5" s="632"/>
      <c r="H5" s="632"/>
      <c r="I5" s="632"/>
      <c r="J5" s="632"/>
      <c r="K5" s="632"/>
      <c r="L5" s="633"/>
      <c r="M5" s="627"/>
      <c r="N5" s="627"/>
      <c r="O5" s="617">
        <f>VLOOKUP($AK$10,※連盟使用欄１!$A$2:$L$17,2)</f>
        <v>0</v>
      </c>
      <c r="P5" s="618">
        <f>VLOOKUP($AK$10,※連盟使用欄１!$A$2:$L$17,2)</f>
        <v>0</v>
      </c>
      <c r="Q5" s="618">
        <f>VLOOKUP($AK$10,※連盟使用欄１!$A$2:$L$17,2)</f>
        <v>0</v>
      </c>
      <c r="R5" s="618">
        <f>VLOOKUP($AK$10,※連盟使用欄１!$A$2:$L$17,2)</f>
        <v>0</v>
      </c>
      <c r="S5" s="619">
        <f>VLOOKUP($AK$10,※連盟使用欄１!$A$2:$L$17,2)</f>
        <v>0</v>
      </c>
      <c r="T5" s="600"/>
      <c r="U5" s="600"/>
      <c r="V5" s="617"/>
      <c r="W5" s="618"/>
      <c r="X5" s="618"/>
      <c r="Y5" s="618"/>
      <c r="Z5" s="724"/>
      <c r="AA5" s="600"/>
      <c r="AB5" s="603"/>
      <c r="AC5" s="608">
        <f>VLOOKUP($AK$10,※連盟使用欄１!$A$2:$L$17,3)</f>
        <v>0</v>
      </c>
      <c r="AD5" s="609">
        <f>VLOOKUP($AK$10,※連盟使用欄１!$A$2:$L$17,3)</f>
        <v>0</v>
      </c>
      <c r="AE5" s="609">
        <f>VLOOKUP($AK$10,※連盟使用欄１!$A$2:$L$17,3)</f>
        <v>0</v>
      </c>
      <c r="AF5" s="609">
        <f>VLOOKUP($AK$10,※連盟使用欄１!$A$2:$L$17,3)</f>
        <v>0</v>
      </c>
      <c r="AG5" s="609">
        <f>VLOOKUP($AK$10,※連盟使用欄１!$A$2:$L$17,3)</f>
        <v>0</v>
      </c>
      <c r="AH5" s="609">
        <f>VLOOKUP($AK$10,※連盟使用欄１!$A$2:$L$17,3)</f>
        <v>0</v>
      </c>
      <c r="AI5" s="609">
        <f>VLOOKUP($AK$10,※連盟使用欄１!$A$2:$L$17,3)</f>
        <v>0</v>
      </c>
      <c r="AJ5" s="609">
        <f>VLOOKUP($AK$10,※連盟使用欄１!$A$2:$L$17,3)</f>
        <v>0</v>
      </c>
      <c r="AK5" s="609">
        <f>VLOOKUP($AK$10,※連盟使用欄１!$A$2:$L$17,3)</f>
        <v>0</v>
      </c>
      <c r="AL5" s="609">
        <f>VLOOKUP($AK$10,※連盟使用欄１!$A$2:$L$17,3)</f>
        <v>0</v>
      </c>
      <c r="AM5" s="609">
        <f>VLOOKUP($AK$10,※連盟使用欄１!$A$2:$L$17,3)</f>
        <v>0</v>
      </c>
      <c r="AN5" s="609">
        <f>VLOOKUP($AK$10,※連盟使用欄１!$A$2:$L$17,3)</f>
        <v>0</v>
      </c>
      <c r="AO5" s="609">
        <f>VLOOKUP($AK$10,※連盟使用欄１!$A$2:$L$17,3)</f>
        <v>0</v>
      </c>
      <c r="AP5" s="609">
        <f>VLOOKUP($AK$10,※連盟使用欄１!$A$2:$L$17,3)</f>
        <v>0</v>
      </c>
      <c r="AQ5" s="609">
        <f>VLOOKUP($AK$10,※連盟使用欄１!$A$2:$L$17,3)</f>
        <v>0</v>
      </c>
      <c r="AR5" s="609">
        <f>VLOOKUP($AK$10,※連盟使用欄１!$A$2:$L$17,3)</f>
        <v>0</v>
      </c>
      <c r="AS5" s="609">
        <f>VLOOKUP($AK$10,※連盟使用欄１!$A$2:$L$17,3)</f>
        <v>0</v>
      </c>
      <c r="AT5" s="609">
        <f>VLOOKUP($AK$10,※連盟使用欄１!$A$2:$L$17,3)</f>
        <v>0</v>
      </c>
      <c r="AU5" s="609">
        <f>VLOOKUP($AK$10,※連盟使用欄１!$A$2:$L$17,3)</f>
        <v>0</v>
      </c>
      <c r="AV5" s="609">
        <f>VLOOKUP($AK$10,※連盟使用欄１!$A$2:$L$17,3)</f>
        <v>0</v>
      </c>
      <c r="AW5" s="609">
        <f>VLOOKUP($AK$10,※連盟使用欄１!$A$2:$L$17,3)</f>
        <v>0</v>
      </c>
      <c r="AX5" s="609">
        <f>VLOOKUP($AK$10,※連盟使用欄１!$A$2:$L$17,3)</f>
        <v>0</v>
      </c>
      <c r="AY5" s="610">
        <f>VLOOKUP($AK$10,※連盟使用欄１!$A$2:$L$17,3)</f>
        <v>0</v>
      </c>
      <c r="AZ5" s="158"/>
      <c r="BA5" s="158"/>
      <c r="BB5" s="158"/>
      <c r="BC5" s="158"/>
      <c r="BE5" s="323" t="s">
        <v>370</v>
      </c>
      <c r="BF5" s="323"/>
      <c r="BG5" s="323"/>
      <c r="BH5" s="323"/>
      <c r="BI5" s="323"/>
      <c r="BJ5" s="323"/>
      <c r="BK5" s="323"/>
      <c r="BL5" s="323"/>
      <c r="BM5" s="82"/>
      <c r="BN5" s="82"/>
      <c r="BO5" s="82"/>
      <c r="BP5" s="82"/>
      <c r="BQ5" s="82"/>
      <c r="BR5" s="82"/>
      <c r="BS5" s="82"/>
      <c r="BT5" s="82"/>
      <c r="BU5" s="82"/>
      <c r="BV5" s="82"/>
      <c r="BW5" s="82"/>
    </row>
    <row r="6" spans="1:77" ht="11.25" customHeight="1" thickBot="1" x14ac:dyDescent="0.2">
      <c r="A6" s="158"/>
      <c r="B6" s="158"/>
      <c r="C6" s="158"/>
      <c r="D6" s="628"/>
      <c r="E6" s="629"/>
      <c r="F6" s="634"/>
      <c r="G6" s="634"/>
      <c r="H6" s="634"/>
      <c r="I6" s="634"/>
      <c r="J6" s="634"/>
      <c r="K6" s="634"/>
      <c r="L6" s="635"/>
      <c r="M6" s="629"/>
      <c r="N6" s="629"/>
      <c r="O6" s="620">
        <f>VLOOKUP($AK$10,※連盟使用欄１!$A$2:$L$17,2)</f>
        <v>0</v>
      </c>
      <c r="P6" s="621">
        <f>VLOOKUP($AK$10,※連盟使用欄１!$A$2:$L$17,2)</f>
        <v>0</v>
      </c>
      <c r="Q6" s="621">
        <f>VLOOKUP($AK$10,※連盟使用欄１!$A$2:$L$17,2)</f>
        <v>0</v>
      </c>
      <c r="R6" s="621">
        <f>VLOOKUP($AK$10,※連盟使用欄１!$A$2:$L$17,2)</f>
        <v>0</v>
      </c>
      <c r="S6" s="622">
        <f>VLOOKUP($AK$10,※連盟使用欄１!$A$2:$L$17,2)</f>
        <v>0</v>
      </c>
      <c r="T6" s="601"/>
      <c r="U6" s="601"/>
      <c r="V6" s="620"/>
      <c r="W6" s="621"/>
      <c r="X6" s="621"/>
      <c r="Y6" s="621"/>
      <c r="Z6" s="725"/>
      <c r="AA6" s="601"/>
      <c r="AB6" s="604"/>
      <c r="AC6" s="611">
        <f>VLOOKUP($AK$10,※連盟使用欄１!$A$2:$L$17,3)</f>
        <v>0</v>
      </c>
      <c r="AD6" s="612">
        <f>VLOOKUP($AK$10,※連盟使用欄１!$A$2:$L$17,3)</f>
        <v>0</v>
      </c>
      <c r="AE6" s="612">
        <f>VLOOKUP($AK$10,※連盟使用欄１!$A$2:$L$17,3)</f>
        <v>0</v>
      </c>
      <c r="AF6" s="612">
        <f>VLOOKUP($AK$10,※連盟使用欄１!$A$2:$L$17,3)</f>
        <v>0</v>
      </c>
      <c r="AG6" s="612">
        <f>VLOOKUP($AK$10,※連盟使用欄１!$A$2:$L$17,3)</f>
        <v>0</v>
      </c>
      <c r="AH6" s="612">
        <f>VLOOKUP($AK$10,※連盟使用欄１!$A$2:$L$17,3)</f>
        <v>0</v>
      </c>
      <c r="AI6" s="612">
        <f>VLOOKUP($AK$10,※連盟使用欄１!$A$2:$L$17,3)</f>
        <v>0</v>
      </c>
      <c r="AJ6" s="612">
        <f>VLOOKUP($AK$10,※連盟使用欄１!$A$2:$L$17,3)</f>
        <v>0</v>
      </c>
      <c r="AK6" s="612">
        <f>VLOOKUP($AK$10,※連盟使用欄１!$A$2:$L$17,3)</f>
        <v>0</v>
      </c>
      <c r="AL6" s="612">
        <f>VLOOKUP($AK$10,※連盟使用欄１!$A$2:$L$17,3)</f>
        <v>0</v>
      </c>
      <c r="AM6" s="612">
        <f>VLOOKUP($AK$10,※連盟使用欄１!$A$2:$L$17,3)</f>
        <v>0</v>
      </c>
      <c r="AN6" s="612">
        <f>VLOOKUP($AK$10,※連盟使用欄１!$A$2:$L$17,3)</f>
        <v>0</v>
      </c>
      <c r="AO6" s="612">
        <f>VLOOKUP($AK$10,※連盟使用欄１!$A$2:$L$17,3)</f>
        <v>0</v>
      </c>
      <c r="AP6" s="612">
        <f>VLOOKUP($AK$10,※連盟使用欄１!$A$2:$L$17,3)</f>
        <v>0</v>
      </c>
      <c r="AQ6" s="612">
        <f>VLOOKUP($AK$10,※連盟使用欄１!$A$2:$L$17,3)</f>
        <v>0</v>
      </c>
      <c r="AR6" s="612">
        <f>VLOOKUP($AK$10,※連盟使用欄１!$A$2:$L$17,3)</f>
        <v>0</v>
      </c>
      <c r="AS6" s="612">
        <f>VLOOKUP($AK$10,※連盟使用欄１!$A$2:$L$17,3)</f>
        <v>0</v>
      </c>
      <c r="AT6" s="612">
        <f>VLOOKUP($AK$10,※連盟使用欄１!$A$2:$L$17,3)</f>
        <v>0</v>
      </c>
      <c r="AU6" s="612">
        <f>VLOOKUP($AK$10,※連盟使用欄１!$A$2:$L$17,3)</f>
        <v>0</v>
      </c>
      <c r="AV6" s="612">
        <f>VLOOKUP($AK$10,※連盟使用欄１!$A$2:$L$17,3)</f>
        <v>0</v>
      </c>
      <c r="AW6" s="612">
        <f>VLOOKUP($AK$10,※連盟使用欄１!$A$2:$L$17,3)</f>
        <v>0</v>
      </c>
      <c r="AX6" s="612">
        <f>VLOOKUP($AK$10,※連盟使用欄１!$A$2:$L$17,3)</f>
        <v>0</v>
      </c>
      <c r="AY6" s="613">
        <f>VLOOKUP($AK$10,※連盟使用欄１!$A$2:$L$17,3)</f>
        <v>0</v>
      </c>
      <c r="AZ6" s="158"/>
      <c r="BA6" s="158"/>
      <c r="BB6" s="158"/>
      <c r="BC6" s="158"/>
      <c r="BE6" s="323"/>
      <c r="BF6" s="323"/>
      <c r="BG6" s="323"/>
      <c r="BH6" s="323"/>
      <c r="BI6" s="323"/>
      <c r="BJ6" s="323"/>
      <c r="BK6" s="323"/>
      <c r="BL6" s="323"/>
      <c r="BM6" s="82"/>
      <c r="BN6" s="82"/>
      <c r="BO6" s="82"/>
      <c r="BP6" s="82"/>
      <c r="BQ6" s="82"/>
      <c r="BR6" s="82"/>
      <c r="BS6" s="82"/>
      <c r="BT6" s="82"/>
      <c r="BU6" s="82"/>
      <c r="BV6" s="82"/>
      <c r="BW6" s="82"/>
    </row>
    <row r="7" spans="1:77" ht="13.5" customHeight="1" thickBot="1" x14ac:dyDescent="0.2">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E7" s="323"/>
      <c r="BF7" s="323"/>
      <c r="BG7" s="323"/>
      <c r="BH7" s="323"/>
      <c r="BI7" s="323"/>
      <c r="BJ7" s="323"/>
      <c r="BK7" s="323"/>
      <c r="BL7" s="323"/>
      <c r="BM7" s="82"/>
      <c r="BN7" s="82"/>
      <c r="BO7" s="82"/>
      <c r="BP7" s="82"/>
      <c r="BQ7" s="82"/>
      <c r="BR7" s="82"/>
      <c r="BS7" s="82"/>
      <c r="BT7" s="82"/>
      <c r="BU7" s="82"/>
      <c r="BV7" s="82"/>
      <c r="BW7" s="82"/>
    </row>
    <row r="8" spans="1:77" ht="11.25" customHeight="1" x14ac:dyDescent="0.15">
      <c r="A8" s="158"/>
      <c r="B8" s="158"/>
      <c r="C8" s="158"/>
      <c r="D8" s="646" t="s">
        <v>316</v>
      </c>
      <c r="E8" s="646"/>
      <c r="F8" s="646"/>
      <c r="G8" s="646"/>
      <c r="H8" s="646"/>
      <c r="I8" s="646"/>
      <c r="J8" s="646"/>
      <c r="K8" s="655" t="s">
        <v>356</v>
      </c>
      <c r="L8" s="664"/>
      <c r="M8" s="665"/>
      <c r="N8" s="665"/>
      <c r="O8" s="665"/>
      <c r="P8" s="665"/>
      <c r="Q8" s="666"/>
      <c r="R8" s="658" t="s">
        <v>360</v>
      </c>
      <c r="S8" s="664"/>
      <c r="T8" s="665"/>
      <c r="U8" s="665"/>
      <c r="V8" s="665"/>
      <c r="W8" s="665"/>
      <c r="X8" s="666"/>
      <c r="Y8" s="661" t="s">
        <v>55</v>
      </c>
      <c r="Z8" s="644" t="s">
        <v>318</v>
      </c>
      <c r="AA8" s="647"/>
      <c r="AB8" s="648"/>
      <c r="AC8" s="648"/>
      <c r="AD8" s="648"/>
      <c r="AE8" s="640" t="s">
        <v>54</v>
      </c>
      <c r="AF8" s="641"/>
      <c r="AG8" s="577" t="s">
        <v>319</v>
      </c>
      <c r="AH8" s="566"/>
      <c r="AI8" s="567"/>
      <c r="AJ8" s="567"/>
      <c r="AK8" s="567"/>
      <c r="AL8" s="567"/>
      <c r="AM8" s="567"/>
      <c r="AN8" s="567"/>
      <c r="AO8" s="568"/>
      <c r="AP8" s="168"/>
      <c r="AQ8" s="592" t="s">
        <v>320</v>
      </c>
      <c r="AR8" s="593"/>
      <c r="AS8" s="583"/>
      <c r="AT8" s="584"/>
      <c r="AU8" s="584"/>
      <c r="AV8" s="584"/>
      <c r="AW8" s="584"/>
      <c r="AX8" s="585"/>
      <c r="AY8" s="158"/>
      <c r="AZ8" s="158"/>
      <c r="BA8" s="158"/>
      <c r="BB8" s="158"/>
      <c r="BC8" s="158"/>
      <c r="BE8" s="82"/>
      <c r="BF8" s="82"/>
      <c r="BG8" s="82"/>
      <c r="BH8" s="82"/>
      <c r="BI8" s="82"/>
      <c r="BJ8" s="82"/>
      <c r="BK8" s="82"/>
      <c r="BL8" s="82"/>
      <c r="BM8" s="82"/>
      <c r="BN8" s="82"/>
      <c r="BO8" s="82"/>
      <c r="BP8" s="82"/>
      <c r="BQ8" s="82"/>
      <c r="BR8" s="82"/>
      <c r="BS8" s="82"/>
      <c r="BT8" s="82"/>
      <c r="BU8" s="82"/>
      <c r="BV8" s="82"/>
      <c r="BW8" s="82"/>
    </row>
    <row r="9" spans="1:77" ht="11.25" customHeight="1" x14ac:dyDescent="0.15">
      <c r="A9" s="158"/>
      <c r="B9" s="158"/>
      <c r="C9" s="158"/>
      <c r="D9" s="646"/>
      <c r="E9" s="646"/>
      <c r="F9" s="646"/>
      <c r="G9" s="646"/>
      <c r="H9" s="646"/>
      <c r="I9" s="646"/>
      <c r="J9" s="646"/>
      <c r="K9" s="656"/>
      <c r="L9" s="667"/>
      <c r="M9" s="668"/>
      <c r="N9" s="668"/>
      <c r="O9" s="668"/>
      <c r="P9" s="668"/>
      <c r="Q9" s="669"/>
      <c r="R9" s="659"/>
      <c r="S9" s="667"/>
      <c r="T9" s="668"/>
      <c r="U9" s="668"/>
      <c r="V9" s="668"/>
      <c r="W9" s="668"/>
      <c r="X9" s="669"/>
      <c r="Y9" s="662"/>
      <c r="Z9" s="645"/>
      <c r="AA9" s="649"/>
      <c r="AB9" s="650"/>
      <c r="AC9" s="650"/>
      <c r="AD9" s="650"/>
      <c r="AE9" s="642"/>
      <c r="AF9" s="643"/>
      <c r="AG9" s="578"/>
      <c r="AH9" s="569"/>
      <c r="AI9" s="570"/>
      <c r="AJ9" s="570"/>
      <c r="AK9" s="570"/>
      <c r="AL9" s="570"/>
      <c r="AM9" s="570"/>
      <c r="AN9" s="570"/>
      <c r="AO9" s="571"/>
      <c r="AP9" s="168"/>
      <c r="AQ9" s="594"/>
      <c r="AR9" s="595"/>
      <c r="AS9" s="586"/>
      <c r="AT9" s="587"/>
      <c r="AU9" s="587"/>
      <c r="AV9" s="587"/>
      <c r="AW9" s="587"/>
      <c r="AX9" s="588"/>
      <c r="AY9" s="158"/>
      <c r="AZ9" s="158"/>
      <c r="BA9" s="158"/>
      <c r="BB9" s="158"/>
      <c r="BC9" s="158"/>
      <c r="BE9" s="501" t="s">
        <v>477</v>
      </c>
      <c r="BF9" s="501"/>
      <c r="BG9" s="501"/>
      <c r="BH9" s="501"/>
      <c r="BI9" s="501"/>
      <c r="BJ9" s="501"/>
      <c r="BK9" s="501"/>
      <c r="BL9" s="501"/>
      <c r="BM9" s="501"/>
      <c r="BN9" s="501"/>
      <c r="BO9" s="82"/>
      <c r="BP9" s="82"/>
      <c r="BQ9" s="82"/>
      <c r="BR9" s="82"/>
      <c r="BS9" s="82"/>
      <c r="BT9" s="82"/>
      <c r="BU9" s="82"/>
      <c r="BV9" s="82"/>
      <c r="BW9" s="82"/>
    </row>
    <row r="10" spans="1:77" ht="11.25" customHeight="1" x14ac:dyDescent="0.15">
      <c r="A10" s="158"/>
      <c r="B10" s="158"/>
      <c r="C10" s="158"/>
      <c r="D10" s="646"/>
      <c r="E10" s="646"/>
      <c r="F10" s="646"/>
      <c r="G10" s="646"/>
      <c r="H10" s="646"/>
      <c r="I10" s="646"/>
      <c r="J10" s="646"/>
      <c r="K10" s="656"/>
      <c r="L10" s="667"/>
      <c r="M10" s="668"/>
      <c r="N10" s="668"/>
      <c r="O10" s="668"/>
      <c r="P10" s="668"/>
      <c r="Q10" s="669"/>
      <c r="R10" s="659"/>
      <c r="S10" s="667"/>
      <c r="T10" s="668"/>
      <c r="U10" s="668"/>
      <c r="V10" s="668"/>
      <c r="W10" s="668"/>
      <c r="X10" s="669"/>
      <c r="Y10" s="662"/>
      <c r="Z10" s="692" t="s">
        <v>322</v>
      </c>
      <c r="AA10" s="651"/>
      <c r="AB10" s="652"/>
      <c r="AC10" s="652"/>
      <c r="AD10" s="652"/>
      <c r="AE10" s="636" t="s">
        <v>54</v>
      </c>
      <c r="AF10" s="637"/>
      <c r="AG10" s="579"/>
      <c r="AH10" s="569"/>
      <c r="AI10" s="570"/>
      <c r="AJ10" s="570"/>
      <c r="AK10" s="570"/>
      <c r="AL10" s="570"/>
      <c r="AM10" s="570"/>
      <c r="AN10" s="570"/>
      <c r="AO10" s="571"/>
      <c r="AP10" s="168"/>
      <c r="AQ10" s="594"/>
      <c r="AR10" s="595"/>
      <c r="AS10" s="586"/>
      <c r="AT10" s="587"/>
      <c r="AU10" s="587"/>
      <c r="AV10" s="587"/>
      <c r="AW10" s="587"/>
      <c r="AX10" s="588"/>
      <c r="AY10" s="158"/>
      <c r="AZ10" s="158"/>
      <c r="BA10" s="158"/>
      <c r="BB10" s="158"/>
      <c r="BC10" s="158"/>
      <c r="BE10" s="501"/>
      <c r="BF10" s="501"/>
      <c r="BG10" s="501"/>
      <c r="BH10" s="501"/>
      <c r="BI10" s="501"/>
      <c r="BJ10" s="501"/>
      <c r="BK10" s="501"/>
      <c r="BL10" s="501"/>
      <c r="BM10" s="501"/>
      <c r="BN10" s="501"/>
    </row>
    <row r="11" spans="1:77" ht="11.25" customHeight="1" thickBot="1" x14ac:dyDescent="0.2">
      <c r="A11" s="158"/>
      <c r="B11" s="158"/>
      <c r="C11" s="158"/>
      <c r="D11" s="646"/>
      <c r="E11" s="646"/>
      <c r="F11" s="646"/>
      <c r="G11" s="646"/>
      <c r="H11" s="646"/>
      <c r="I11" s="646"/>
      <c r="J11" s="646"/>
      <c r="K11" s="657"/>
      <c r="L11" s="589" t="s">
        <v>54</v>
      </c>
      <c r="M11" s="590"/>
      <c r="N11" s="590"/>
      <c r="O11" s="590"/>
      <c r="P11" s="590"/>
      <c r="Q11" s="670"/>
      <c r="R11" s="660"/>
      <c r="S11" s="589" t="s">
        <v>317</v>
      </c>
      <c r="T11" s="590"/>
      <c r="U11" s="590"/>
      <c r="V11" s="590"/>
      <c r="W11" s="590"/>
      <c r="X11" s="670"/>
      <c r="Y11" s="663"/>
      <c r="Z11" s="693"/>
      <c r="AA11" s="653"/>
      <c r="AB11" s="654"/>
      <c r="AC11" s="654"/>
      <c r="AD11" s="654"/>
      <c r="AE11" s="638"/>
      <c r="AF11" s="639"/>
      <c r="AG11" s="580"/>
      <c r="AH11" s="572"/>
      <c r="AI11" s="573"/>
      <c r="AJ11" s="573"/>
      <c r="AK11" s="573"/>
      <c r="AL11" s="573"/>
      <c r="AM11" s="573"/>
      <c r="AN11" s="573"/>
      <c r="AO11" s="574"/>
      <c r="AP11" s="168"/>
      <c r="AQ11" s="596"/>
      <c r="AR11" s="597"/>
      <c r="AS11" s="589" t="s">
        <v>321</v>
      </c>
      <c r="AT11" s="590"/>
      <c r="AU11" s="590"/>
      <c r="AV11" s="590"/>
      <c r="AW11" s="590"/>
      <c r="AX11" s="591"/>
      <c r="AY11" s="158"/>
      <c r="AZ11" s="158"/>
      <c r="BA11" s="158"/>
      <c r="BB11" s="158"/>
      <c r="BC11" s="158"/>
      <c r="BE11" s="501"/>
      <c r="BF11" s="501"/>
      <c r="BG11" s="501"/>
      <c r="BH11" s="501"/>
      <c r="BI11" s="501"/>
      <c r="BJ11" s="501"/>
      <c r="BK11" s="501"/>
      <c r="BL11" s="501"/>
      <c r="BM11" s="501"/>
      <c r="BN11" s="501"/>
      <c r="BO11" s="43"/>
      <c r="BP11" s="43"/>
      <c r="BQ11" s="43"/>
      <c r="BR11" s="43"/>
      <c r="BS11" s="43"/>
      <c r="BT11" s="43"/>
      <c r="BU11" s="43"/>
      <c r="BV11" s="43"/>
      <c r="BW11" s="43"/>
      <c r="BX11" s="43"/>
      <c r="BY11" s="43"/>
    </row>
    <row r="12" spans="1:77" ht="7.5" customHeight="1" x14ac:dyDescent="0.15">
      <c r="A12" s="158"/>
      <c r="B12" s="158"/>
      <c r="C12" s="158"/>
      <c r="D12" s="646"/>
      <c r="E12" s="646"/>
      <c r="F12" s="646"/>
      <c r="G12" s="646"/>
      <c r="H12" s="646"/>
      <c r="I12" s="646"/>
      <c r="J12" s="646"/>
      <c r="K12" s="167"/>
      <c r="L12" s="167"/>
      <c r="M12" s="167"/>
      <c r="N12" s="169"/>
      <c r="O12" s="170"/>
      <c r="P12" s="170"/>
      <c r="Q12" s="170"/>
      <c r="R12" s="170"/>
      <c r="S12" s="170"/>
      <c r="T12" s="169"/>
      <c r="U12" s="170"/>
      <c r="V12" s="170"/>
      <c r="W12" s="170"/>
      <c r="X12" s="170"/>
      <c r="Y12" s="170"/>
      <c r="Z12" s="169"/>
      <c r="AA12" s="166"/>
      <c r="AB12" s="166"/>
      <c r="AC12" s="166"/>
      <c r="AD12" s="166"/>
      <c r="AE12" s="166"/>
      <c r="AF12" s="166"/>
      <c r="AG12" s="166"/>
      <c r="AH12" s="169"/>
      <c r="AI12" s="171"/>
      <c r="AJ12" s="171"/>
      <c r="AK12" s="171"/>
      <c r="AL12" s="171"/>
      <c r="AM12" s="171"/>
      <c r="AN12" s="172"/>
      <c r="AO12" s="172"/>
      <c r="AP12" s="172"/>
      <c r="AQ12" s="172"/>
      <c r="AR12" s="168"/>
      <c r="AS12" s="168"/>
      <c r="AT12" s="169"/>
      <c r="AU12" s="169"/>
      <c r="AV12" s="170"/>
      <c r="AW12" s="170"/>
      <c r="AX12" s="170"/>
      <c r="AY12" s="170"/>
      <c r="AZ12" s="170"/>
      <c r="BA12" s="170"/>
      <c r="BB12" s="158"/>
      <c r="BC12" s="158"/>
      <c r="BE12" s="501"/>
      <c r="BF12" s="501"/>
      <c r="BG12" s="501"/>
      <c r="BH12" s="501"/>
      <c r="BI12" s="501"/>
      <c r="BJ12" s="501"/>
      <c r="BK12" s="501"/>
      <c r="BL12" s="501"/>
      <c r="BM12" s="501"/>
      <c r="BN12" s="501"/>
      <c r="BO12" s="43"/>
      <c r="BP12" s="43"/>
      <c r="BQ12" s="43"/>
      <c r="BR12" s="43"/>
      <c r="BS12" s="43"/>
      <c r="BT12" s="43"/>
      <c r="BU12" s="43"/>
      <c r="BV12" s="43"/>
      <c r="BW12" s="43"/>
      <c r="BX12" s="43"/>
      <c r="BY12" s="43"/>
    </row>
    <row r="13" spans="1:77" ht="13.5" customHeight="1" thickBot="1" x14ac:dyDescent="0.2">
      <c r="A13" s="158"/>
      <c r="B13" s="158"/>
      <c r="C13" s="158"/>
      <c r="D13" s="158"/>
      <c r="E13" s="158"/>
      <c r="F13" s="158"/>
      <c r="G13" s="158"/>
      <c r="H13" s="158"/>
      <c r="J13" s="158"/>
      <c r="K13" s="158"/>
      <c r="L13" s="158"/>
      <c r="M13" s="158"/>
      <c r="N13" s="173" t="s">
        <v>323</v>
      </c>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58"/>
      <c r="AT13" s="158"/>
      <c r="AU13" s="158"/>
      <c r="AV13" s="158"/>
      <c r="AW13" s="158"/>
      <c r="AX13" s="158"/>
      <c r="AY13" s="158"/>
      <c r="AZ13" s="158"/>
      <c r="BA13" s="158"/>
      <c r="BB13" s="158"/>
      <c r="BC13" s="158"/>
      <c r="BE13" s="501"/>
      <c r="BF13" s="501"/>
      <c r="BG13" s="501"/>
      <c r="BH13" s="501"/>
      <c r="BI13" s="501"/>
      <c r="BJ13" s="501"/>
      <c r="BK13" s="501"/>
      <c r="BL13" s="501"/>
      <c r="BM13" s="501"/>
      <c r="BN13" s="501"/>
      <c r="BO13" s="43"/>
      <c r="BP13" s="43"/>
      <c r="BQ13" s="43"/>
      <c r="BR13" s="43"/>
      <c r="BS13" s="43"/>
      <c r="BT13" s="43"/>
      <c r="BU13" s="43"/>
      <c r="BV13" s="43"/>
      <c r="BW13" s="43"/>
      <c r="BX13" s="43"/>
      <c r="BY13" s="43"/>
    </row>
    <row r="14" spans="1:77" ht="7.5" customHeight="1" thickTop="1" thickBot="1" x14ac:dyDescent="0.2">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E14" s="501"/>
      <c r="BF14" s="501"/>
      <c r="BG14" s="501"/>
      <c r="BH14" s="501"/>
      <c r="BI14" s="501"/>
      <c r="BJ14" s="501"/>
      <c r="BK14" s="501"/>
      <c r="BL14" s="501"/>
      <c r="BM14" s="501"/>
      <c r="BN14" s="501"/>
      <c r="BO14" s="43"/>
      <c r="BP14" s="43"/>
      <c r="BQ14" s="43"/>
      <c r="BR14" s="43"/>
      <c r="BS14" s="43"/>
      <c r="BT14" s="43"/>
      <c r="BU14" s="43"/>
      <c r="BV14" s="43"/>
      <c r="BW14" s="43"/>
      <c r="BX14" s="43"/>
      <c r="BY14" s="43"/>
    </row>
    <row r="15" spans="1:77" ht="13.5" customHeight="1" x14ac:dyDescent="0.15">
      <c r="A15" s="158"/>
      <c r="B15" s="158"/>
      <c r="C15" s="158"/>
      <c r="D15" s="671" t="s">
        <v>372</v>
      </c>
      <c r="E15" s="672"/>
      <c r="F15" s="672"/>
      <c r="G15" s="672"/>
      <c r="H15" s="673" t="s">
        <v>325</v>
      </c>
      <c r="I15" s="673"/>
      <c r="J15" s="674"/>
      <c r="K15" s="158"/>
      <c r="L15" s="158"/>
      <c r="M15" s="158"/>
      <c r="N15" s="158"/>
      <c r="O15" s="158"/>
      <c r="P15" s="110"/>
      <c r="Q15" s="110"/>
      <c r="R15" s="110"/>
      <c r="S15" s="110"/>
      <c r="T15" s="110"/>
      <c r="U15" s="110"/>
      <c r="V15" s="110"/>
      <c r="W15" s="110"/>
      <c r="X15" s="110"/>
      <c r="Y15" s="110"/>
      <c r="Z15" s="110"/>
      <c r="AA15" s="110"/>
      <c r="AB15" s="129"/>
      <c r="AC15" s="110"/>
      <c r="AD15" s="110"/>
      <c r="AE15" s="110"/>
      <c r="AF15" s="110"/>
      <c r="AG15" s="110"/>
      <c r="AH15" s="110"/>
      <c r="AI15" s="110"/>
      <c r="AJ15" s="110"/>
      <c r="AK15" s="110"/>
      <c r="AL15" s="110"/>
      <c r="AM15" s="110"/>
      <c r="AO15" s="158"/>
      <c r="AP15" s="158"/>
      <c r="AQ15" s="158"/>
      <c r="AR15" s="158"/>
      <c r="AS15" s="158"/>
      <c r="AT15" s="158"/>
      <c r="AU15" s="158"/>
      <c r="AV15" s="158"/>
      <c r="AW15" s="158"/>
      <c r="AX15" s="158"/>
      <c r="AY15" s="158"/>
      <c r="AZ15" s="158"/>
      <c r="BA15" s="158"/>
      <c r="BB15" s="158"/>
      <c r="BC15" s="158"/>
      <c r="BO15" s="43"/>
    </row>
    <row r="16" spans="1:77" ht="13.5" customHeight="1" x14ac:dyDescent="0.15">
      <c r="A16" s="158"/>
      <c r="B16" s="158"/>
      <c r="C16" s="158"/>
      <c r="D16" s="675" t="s">
        <v>326</v>
      </c>
      <c r="E16" s="676"/>
      <c r="F16" s="676"/>
      <c r="G16" s="676"/>
      <c r="H16" s="575"/>
      <c r="I16" s="575"/>
      <c r="J16" s="576"/>
      <c r="K16" s="158"/>
      <c r="L16" s="158"/>
      <c r="M16" s="158"/>
      <c r="N16" s="158"/>
      <c r="Q16" s="108"/>
      <c r="R16" s="110"/>
      <c r="S16" s="110"/>
      <c r="T16" s="110"/>
      <c r="U16" s="110"/>
      <c r="V16" s="110"/>
      <c r="W16" s="110"/>
      <c r="X16" s="110"/>
      <c r="Y16" s="110"/>
      <c r="Z16" s="110"/>
      <c r="AA16" s="110"/>
      <c r="AB16" s="129"/>
      <c r="AC16" s="110"/>
      <c r="AD16" s="110"/>
      <c r="AE16" s="110"/>
      <c r="AF16" s="110"/>
      <c r="AG16" s="110"/>
      <c r="AH16" s="110"/>
      <c r="AI16" s="110"/>
      <c r="AJ16" s="110"/>
      <c r="AK16" s="110"/>
      <c r="AL16" s="111"/>
      <c r="AN16" s="158"/>
      <c r="AO16" s="158"/>
      <c r="AP16" s="158"/>
      <c r="AQ16" s="158"/>
      <c r="AR16" s="158"/>
      <c r="AS16" s="158"/>
      <c r="AT16" s="687" t="s">
        <v>356</v>
      </c>
      <c r="AU16" s="688"/>
      <c r="AV16" s="688"/>
      <c r="AW16" s="688"/>
      <c r="AX16" s="691"/>
      <c r="AY16" s="691"/>
      <c r="AZ16" s="691"/>
      <c r="BA16" s="696" t="s">
        <v>54</v>
      </c>
      <c r="BB16" s="697"/>
      <c r="BC16" s="158"/>
      <c r="BE16" s="501" t="s">
        <v>371</v>
      </c>
      <c r="BF16" s="501"/>
      <c r="BG16" s="501"/>
      <c r="BH16" s="501"/>
      <c r="BI16" s="501"/>
      <c r="BJ16" s="501"/>
      <c r="BK16" s="501"/>
      <c r="BL16" s="501"/>
      <c r="BM16" s="43"/>
      <c r="BN16" s="43"/>
      <c r="BO16" s="43"/>
    </row>
    <row r="17" spans="1:90" ht="13.5" customHeight="1" x14ac:dyDescent="0.15">
      <c r="A17" s="158"/>
      <c r="B17" s="158"/>
      <c r="C17" s="158"/>
      <c r="D17" s="675" t="s">
        <v>327</v>
      </c>
      <c r="E17" s="676"/>
      <c r="F17" s="676"/>
      <c r="G17" s="676"/>
      <c r="H17" s="575"/>
      <c r="I17" s="575"/>
      <c r="J17" s="576"/>
      <c r="K17" s="158"/>
      <c r="L17" s="158"/>
      <c r="M17" s="158"/>
      <c r="N17" s="158"/>
      <c r="Q17" s="118"/>
      <c r="AB17" s="137"/>
      <c r="AL17" s="119"/>
      <c r="AM17" s="118"/>
      <c r="AO17" s="158"/>
      <c r="AP17" s="158"/>
      <c r="AQ17" s="158"/>
      <c r="AR17" s="158"/>
      <c r="AS17" s="158"/>
      <c r="AT17" s="689" t="s">
        <v>357</v>
      </c>
      <c r="AU17" s="690"/>
      <c r="AV17" s="690"/>
      <c r="AW17" s="690"/>
      <c r="AX17" s="686"/>
      <c r="AY17" s="686"/>
      <c r="AZ17" s="686"/>
      <c r="BA17" s="581" t="s">
        <v>54</v>
      </c>
      <c r="BB17" s="582"/>
      <c r="BC17" s="158"/>
      <c r="BE17" s="501"/>
      <c r="BF17" s="501"/>
      <c r="BG17" s="501"/>
      <c r="BH17" s="501"/>
      <c r="BI17" s="501"/>
      <c r="BJ17" s="501"/>
      <c r="BK17" s="501"/>
      <c r="BL17" s="501"/>
      <c r="BM17" s="43"/>
      <c r="BN17" s="43"/>
    </row>
    <row r="18" spans="1:90" ht="13.5" customHeight="1" x14ac:dyDescent="0.15">
      <c r="A18" s="158"/>
      <c r="B18" s="158"/>
      <c r="C18" s="158"/>
      <c r="D18" s="675" t="s">
        <v>328</v>
      </c>
      <c r="E18" s="676"/>
      <c r="F18" s="676"/>
      <c r="G18" s="676"/>
      <c r="H18" s="575"/>
      <c r="I18" s="575"/>
      <c r="J18" s="576"/>
      <c r="K18" s="158"/>
      <c r="L18" s="158"/>
      <c r="M18" s="158"/>
      <c r="N18" s="158"/>
      <c r="Q18" s="118"/>
      <c r="AB18" s="137"/>
      <c r="AL18" s="119"/>
      <c r="AM18" s="112"/>
      <c r="AN18" s="113"/>
      <c r="AO18" s="176"/>
      <c r="AP18" s="176"/>
      <c r="AQ18" s="176"/>
      <c r="AR18" s="176"/>
      <c r="AS18" s="176"/>
      <c r="AT18" s="683" t="s">
        <v>53</v>
      </c>
      <c r="AU18" s="684"/>
      <c r="AV18" s="684"/>
      <c r="AW18" s="684"/>
      <c r="AX18" s="685"/>
      <c r="AY18" s="685"/>
      <c r="AZ18" s="685"/>
      <c r="BA18" s="694" t="s">
        <v>317</v>
      </c>
      <c r="BB18" s="695"/>
      <c r="BC18" s="158"/>
      <c r="BE18" s="501"/>
      <c r="BF18" s="501"/>
      <c r="BG18" s="501"/>
      <c r="BH18" s="501"/>
      <c r="BI18" s="501"/>
      <c r="BJ18" s="501"/>
      <c r="BK18" s="501"/>
      <c r="BL18" s="501"/>
      <c r="BM18" s="43"/>
      <c r="BN18" s="43"/>
    </row>
    <row r="19" spans="1:90" ht="13.5" customHeight="1" thickBot="1" x14ac:dyDescent="0.2">
      <c r="A19" s="158"/>
      <c r="B19" s="158"/>
      <c r="C19" s="158"/>
      <c r="D19" s="675" t="s">
        <v>146</v>
      </c>
      <c r="E19" s="676"/>
      <c r="F19" s="676"/>
      <c r="G19" s="676"/>
      <c r="H19" s="575"/>
      <c r="I19" s="575"/>
      <c r="J19" s="576"/>
      <c r="K19" s="158"/>
      <c r="L19" s="158"/>
      <c r="M19" s="158"/>
      <c r="Q19" s="128"/>
      <c r="R19" s="96"/>
      <c r="S19" s="96"/>
      <c r="T19" s="96"/>
      <c r="U19" s="96"/>
      <c r="V19" s="96"/>
      <c r="W19" s="96"/>
      <c r="X19" s="96"/>
      <c r="Y19" s="96"/>
      <c r="Z19" s="96"/>
      <c r="AA19" s="96"/>
      <c r="AB19" s="97"/>
      <c r="AC19" s="96"/>
      <c r="AD19" s="96"/>
      <c r="AE19" s="96"/>
      <c r="AF19" s="96"/>
      <c r="AG19" s="96"/>
      <c r="AH19" s="96"/>
      <c r="AI19" s="96"/>
      <c r="AJ19" s="96"/>
      <c r="AK19" s="96"/>
      <c r="AL19" s="121"/>
      <c r="AM19" s="118"/>
      <c r="AP19" s="158"/>
      <c r="AQ19" s="158"/>
      <c r="AR19" s="158"/>
      <c r="AS19" s="158"/>
      <c r="AT19" s="172"/>
      <c r="AU19" s="172"/>
      <c r="AV19" s="172"/>
      <c r="AW19" s="172"/>
      <c r="AX19" s="172"/>
      <c r="AY19" s="172"/>
      <c r="AZ19" s="172"/>
      <c r="BA19" s="172"/>
      <c r="BB19" s="172"/>
      <c r="BC19" s="158"/>
      <c r="BE19" s="43"/>
      <c r="BF19" s="43"/>
      <c r="BG19" s="43"/>
      <c r="BH19" s="43"/>
      <c r="BI19" s="43"/>
      <c r="BJ19" s="43"/>
      <c r="BK19" s="43"/>
      <c r="BL19" s="43"/>
      <c r="BM19" s="43"/>
      <c r="BN19" s="43"/>
    </row>
    <row r="20" spans="1:90" ht="13.5" customHeight="1" x14ac:dyDescent="0.15">
      <c r="A20" s="158"/>
      <c r="B20" s="158"/>
      <c r="C20" s="158"/>
      <c r="D20" s="675" t="s">
        <v>329</v>
      </c>
      <c r="E20" s="676"/>
      <c r="F20" s="676"/>
      <c r="G20" s="676"/>
      <c r="H20" s="575"/>
      <c r="I20" s="575"/>
      <c r="J20" s="576"/>
      <c r="K20" s="158"/>
      <c r="L20" s="158"/>
      <c r="M20" s="158"/>
      <c r="Q20" s="108"/>
      <c r="R20" s="110"/>
      <c r="S20" s="110"/>
      <c r="T20" s="110"/>
      <c r="U20" s="110"/>
      <c r="V20" s="110"/>
      <c r="W20" s="110"/>
      <c r="X20" s="110"/>
      <c r="Y20" s="110"/>
      <c r="Z20" s="110"/>
      <c r="AA20" s="110"/>
      <c r="AB20" s="129"/>
      <c r="AC20" s="110"/>
      <c r="AD20" s="110"/>
      <c r="AE20" s="110"/>
      <c r="AF20" s="110"/>
      <c r="AG20" s="110"/>
      <c r="AH20" s="110"/>
      <c r="AI20" s="110"/>
      <c r="AJ20" s="110"/>
      <c r="AK20" s="110"/>
      <c r="AL20" s="111"/>
      <c r="AM20" s="122"/>
      <c r="AN20" s="93"/>
      <c r="AO20" s="93"/>
      <c r="AP20" s="178"/>
      <c r="AQ20" s="178"/>
      <c r="AR20" s="178"/>
      <c r="AS20" s="178"/>
      <c r="AT20" s="687" t="s">
        <v>356</v>
      </c>
      <c r="AU20" s="688"/>
      <c r="AV20" s="688"/>
      <c r="AW20" s="688"/>
      <c r="AX20" s="691"/>
      <c r="AY20" s="691"/>
      <c r="AZ20" s="691"/>
      <c r="BA20" s="696" t="s">
        <v>54</v>
      </c>
      <c r="BB20" s="697"/>
      <c r="BC20" s="158"/>
      <c r="BE20" s="714" t="s">
        <v>498</v>
      </c>
      <c r="BF20" s="715"/>
      <c r="BG20" s="715"/>
      <c r="BH20" s="715"/>
      <c r="BI20" s="715"/>
      <c r="BJ20" s="715"/>
      <c r="BK20" s="715"/>
      <c r="BL20" s="715"/>
      <c r="BM20" s="716"/>
      <c r="BN20" s="43"/>
    </row>
    <row r="21" spans="1:90" ht="13.5" customHeight="1" x14ac:dyDescent="0.15">
      <c r="A21" s="158"/>
      <c r="B21" s="158"/>
      <c r="C21" s="158"/>
      <c r="D21" s="675" t="s">
        <v>330</v>
      </c>
      <c r="E21" s="676"/>
      <c r="F21" s="676"/>
      <c r="G21" s="676"/>
      <c r="H21" s="575"/>
      <c r="I21" s="575"/>
      <c r="J21" s="576"/>
      <c r="K21" s="158"/>
      <c r="L21" s="158"/>
      <c r="M21" s="158"/>
      <c r="Q21" s="118"/>
      <c r="AB21" s="137"/>
      <c r="AL21" s="119"/>
      <c r="AM21" s="118"/>
      <c r="AP21" s="158"/>
      <c r="AQ21" s="158"/>
      <c r="AR21" s="158"/>
      <c r="AS21" s="175"/>
      <c r="AT21" s="689" t="s">
        <v>357</v>
      </c>
      <c r="AU21" s="690"/>
      <c r="AV21" s="690"/>
      <c r="AW21" s="690"/>
      <c r="AX21" s="686"/>
      <c r="AY21" s="686"/>
      <c r="AZ21" s="686"/>
      <c r="BA21" s="581" t="s">
        <v>54</v>
      </c>
      <c r="BB21" s="582"/>
      <c r="BC21" s="158"/>
      <c r="BE21" s="717"/>
      <c r="BF21" s="718"/>
      <c r="BG21" s="718"/>
      <c r="BH21" s="718"/>
      <c r="BI21" s="718"/>
      <c r="BJ21" s="718"/>
      <c r="BK21" s="718"/>
      <c r="BL21" s="718"/>
      <c r="BM21" s="719"/>
      <c r="BN21" s="43"/>
    </row>
    <row r="22" spans="1:90" ht="13.5" customHeight="1" x14ac:dyDescent="0.15">
      <c r="A22" s="158"/>
      <c r="B22" s="158"/>
      <c r="C22" s="158"/>
      <c r="D22" s="675" t="s">
        <v>331</v>
      </c>
      <c r="E22" s="676"/>
      <c r="F22" s="676"/>
      <c r="G22" s="676"/>
      <c r="H22" s="575"/>
      <c r="I22" s="575"/>
      <c r="J22" s="576"/>
      <c r="K22" s="158"/>
      <c r="L22" s="158"/>
      <c r="Q22" s="128"/>
      <c r="R22" s="96"/>
      <c r="S22" s="96"/>
      <c r="T22" s="96"/>
      <c r="U22" s="96"/>
      <c r="V22" s="96"/>
      <c r="W22" s="96"/>
      <c r="X22" s="96"/>
      <c r="Y22" s="96"/>
      <c r="Z22" s="96"/>
      <c r="AA22" s="96"/>
      <c r="AB22" s="97"/>
      <c r="AC22" s="96"/>
      <c r="AD22" s="96"/>
      <c r="AE22" s="96"/>
      <c r="AF22" s="96"/>
      <c r="AG22" s="96"/>
      <c r="AH22" s="96"/>
      <c r="AI22" s="96"/>
      <c r="AJ22" s="96"/>
      <c r="AK22" s="96"/>
      <c r="AL22" s="121"/>
      <c r="AM22" s="118"/>
      <c r="AQ22" s="158"/>
      <c r="AR22" s="158"/>
      <c r="AS22" s="175"/>
      <c r="AT22" s="683" t="s">
        <v>53</v>
      </c>
      <c r="AU22" s="684"/>
      <c r="AV22" s="684"/>
      <c r="AW22" s="684"/>
      <c r="AX22" s="685"/>
      <c r="AY22" s="685"/>
      <c r="AZ22" s="685"/>
      <c r="BA22" s="694" t="s">
        <v>317</v>
      </c>
      <c r="BB22" s="695"/>
      <c r="BC22" s="158"/>
      <c r="BE22" s="717"/>
      <c r="BF22" s="718"/>
      <c r="BG22" s="718"/>
      <c r="BH22" s="718"/>
      <c r="BI22" s="718"/>
      <c r="BJ22" s="718"/>
      <c r="BK22" s="718"/>
      <c r="BL22" s="718"/>
      <c r="BM22" s="719"/>
    </row>
    <row r="23" spans="1:90" ht="13.5" customHeight="1" x14ac:dyDescent="0.15">
      <c r="A23" s="158"/>
      <c r="B23" s="158"/>
      <c r="C23" s="158"/>
      <c r="D23" s="675" t="s">
        <v>332</v>
      </c>
      <c r="E23" s="676"/>
      <c r="F23" s="676"/>
      <c r="G23" s="676"/>
      <c r="H23" s="575"/>
      <c r="I23" s="575"/>
      <c r="J23" s="576"/>
      <c r="K23" s="158"/>
      <c r="L23" s="158"/>
      <c r="Q23" s="110"/>
      <c r="R23" s="110"/>
      <c r="S23" s="110"/>
      <c r="T23" s="110"/>
      <c r="U23" s="110"/>
      <c r="V23" s="110"/>
      <c r="W23" s="110"/>
      <c r="X23" s="110"/>
      <c r="Y23" s="110"/>
      <c r="Z23" s="110"/>
      <c r="AA23" s="110"/>
      <c r="AB23" s="129"/>
      <c r="AC23" s="110"/>
      <c r="AD23" s="110"/>
      <c r="AE23" s="110"/>
      <c r="AF23" s="110"/>
      <c r="AG23" s="110"/>
      <c r="AH23" s="110"/>
      <c r="AI23" s="110"/>
      <c r="AJ23" s="110"/>
      <c r="AK23" s="110"/>
      <c r="AL23" s="110"/>
      <c r="AQ23" s="158"/>
      <c r="AR23" s="158"/>
      <c r="AS23" s="158"/>
      <c r="AT23" s="179"/>
      <c r="AU23" s="179"/>
      <c r="AV23" s="179"/>
      <c r="AW23" s="179"/>
      <c r="AX23" s="179"/>
      <c r="AY23" s="179"/>
      <c r="AZ23" s="179"/>
      <c r="BA23" s="179"/>
      <c r="BB23" s="179"/>
      <c r="BC23" s="158"/>
      <c r="BE23" s="717"/>
      <c r="BF23" s="718"/>
      <c r="BG23" s="718"/>
      <c r="BH23" s="718"/>
      <c r="BI23" s="718"/>
      <c r="BJ23" s="718"/>
      <c r="BK23" s="718"/>
      <c r="BL23" s="718"/>
      <c r="BM23" s="719"/>
    </row>
    <row r="24" spans="1:90" ht="13.5" customHeight="1" thickBot="1" x14ac:dyDescent="0.2">
      <c r="A24" s="158"/>
      <c r="B24" s="158"/>
      <c r="C24" s="158"/>
      <c r="D24" s="675" t="s">
        <v>333</v>
      </c>
      <c r="E24" s="676"/>
      <c r="F24" s="676"/>
      <c r="G24" s="676"/>
      <c r="H24" s="575"/>
      <c r="I24" s="575"/>
      <c r="J24" s="576"/>
      <c r="K24" s="158"/>
      <c r="L24" s="158"/>
      <c r="AB24" s="137"/>
      <c r="AQ24" s="158"/>
      <c r="AR24" s="158"/>
      <c r="AS24" s="158"/>
      <c r="AT24" s="180"/>
      <c r="AU24" s="180"/>
      <c r="AV24" s="180"/>
      <c r="AW24" s="180"/>
      <c r="AX24" s="180"/>
      <c r="AY24" s="180"/>
      <c r="AZ24" s="180"/>
      <c r="BA24" s="180"/>
      <c r="BB24" s="180"/>
      <c r="BC24" s="158"/>
      <c r="BE24" s="720"/>
      <c r="BF24" s="721"/>
      <c r="BG24" s="721"/>
      <c r="BH24" s="721"/>
      <c r="BI24" s="721"/>
      <c r="BJ24" s="721"/>
      <c r="BK24" s="721"/>
      <c r="BL24" s="721"/>
      <c r="BM24" s="722"/>
    </row>
    <row r="25" spans="1:90" ht="13.5" customHeight="1" thickBot="1" x14ac:dyDescent="0.2">
      <c r="A25" s="158"/>
      <c r="B25" s="158"/>
      <c r="C25" s="158"/>
      <c r="D25" s="710" t="s">
        <v>334</v>
      </c>
      <c r="E25" s="711"/>
      <c r="F25" s="711"/>
      <c r="G25" s="711"/>
      <c r="H25" s="712"/>
      <c r="I25" s="712"/>
      <c r="J25" s="713"/>
      <c r="K25" s="158"/>
      <c r="AB25" s="137"/>
      <c r="AR25" s="158"/>
      <c r="AS25" s="158"/>
      <c r="AT25" s="180"/>
      <c r="AU25" s="180"/>
      <c r="AV25" s="180"/>
      <c r="AW25" s="180"/>
      <c r="AX25" s="180"/>
      <c r="AY25" s="180"/>
      <c r="AZ25" s="180"/>
      <c r="BA25" s="180"/>
      <c r="BB25" s="180"/>
      <c r="BC25" s="158"/>
    </row>
    <row r="26" spans="1:90" ht="13.5" customHeight="1" x14ac:dyDescent="0.15">
      <c r="A26" s="158"/>
      <c r="B26" s="158"/>
      <c r="C26" s="158"/>
      <c r="D26" s="158"/>
      <c r="E26" s="158"/>
      <c r="F26" s="158"/>
      <c r="G26" s="158"/>
      <c r="H26" s="158"/>
      <c r="I26" s="158"/>
      <c r="J26" s="158"/>
      <c r="K26" s="158"/>
      <c r="AB26" s="137"/>
      <c r="AR26" s="158"/>
      <c r="AS26" s="158"/>
      <c r="AT26" s="172"/>
      <c r="AU26" s="172"/>
      <c r="AV26" s="172"/>
      <c r="AW26" s="172"/>
      <c r="AX26" s="172"/>
      <c r="AY26" s="172"/>
      <c r="AZ26" s="172"/>
      <c r="BA26" s="172"/>
      <c r="BB26" s="172"/>
      <c r="BC26" s="158"/>
      <c r="BE26" s="701" t="s">
        <v>505</v>
      </c>
      <c r="BF26" s="702"/>
      <c r="BG26" s="702"/>
      <c r="BH26" s="702"/>
      <c r="BI26" s="702"/>
      <c r="BJ26" s="702"/>
      <c r="BK26" s="702"/>
      <c r="BL26" s="702"/>
      <c r="BM26" s="703"/>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row>
    <row r="27" spans="1:90" ht="13.5" customHeight="1" x14ac:dyDescent="0.15">
      <c r="A27" s="687" t="s">
        <v>356</v>
      </c>
      <c r="B27" s="688"/>
      <c r="C27" s="688"/>
      <c r="D27" s="688"/>
      <c r="E27" s="691"/>
      <c r="F27" s="691"/>
      <c r="G27" s="691"/>
      <c r="H27" s="696" t="s">
        <v>54</v>
      </c>
      <c r="I27" s="697"/>
      <c r="J27" s="158"/>
      <c r="K27" s="158"/>
      <c r="AB27" s="137"/>
      <c r="AR27" s="158"/>
      <c r="AS27" s="158"/>
      <c r="AT27" s="687" t="s">
        <v>356</v>
      </c>
      <c r="AU27" s="688"/>
      <c r="AV27" s="688"/>
      <c r="AW27" s="688"/>
      <c r="AX27" s="691"/>
      <c r="AY27" s="691"/>
      <c r="AZ27" s="691"/>
      <c r="BA27" s="696" t="s">
        <v>54</v>
      </c>
      <c r="BB27" s="697"/>
      <c r="BC27" s="158"/>
      <c r="BE27" s="704"/>
      <c r="BF27" s="705"/>
      <c r="BG27" s="705"/>
      <c r="BH27" s="705"/>
      <c r="BI27" s="705"/>
      <c r="BJ27" s="705"/>
      <c r="BK27" s="705"/>
      <c r="BL27" s="705"/>
      <c r="BM27" s="706"/>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row>
    <row r="28" spans="1:90" ht="13.5" customHeight="1" x14ac:dyDescent="0.15">
      <c r="A28" s="689" t="s">
        <v>357</v>
      </c>
      <c r="B28" s="690"/>
      <c r="C28" s="690"/>
      <c r="D28" s="690"/>
      <c r="E28" s="686"/>
      <c r="F28" s="686"/>
      <c r="G28" s="686"/>
      <c r="H28" s="581" t="s">
        <v>54</v>
      </c>
      <c r="I28" s="582"/>
      <c r="J28" s="178"/>
      <c r="K28" s="93"/>
      <c r="AB28" s="137"/>
      <c r="AR28" s="93"/>
      <c r="AS28" s="141"/>
      <c r="AT28" s="689" t="s">
        <v>357</v>
      </c>
      <c r="AU28" s="690"/>
      <c r="AV28" s="690"/>
      <c r="AW28" s="690"/>
      <c r="AX28" s="686"/>
      <c r="AY28" s="686"/>
      <c r="AZ28" s="686"/>
      <c r="BA28" s="581" t="s">
        <v>54</v>
      </c>
      <c r="BB28" s="582"/>
      <c r="BC28" s="158"/>
      <c r="BE28" s="704"/>
      <c r="BF28" s="705"/>
      <c r="BG28" s="705"/>
      <c r="BH28" s="705"/>
      <c r="BI28" s="705"/>
      <c r="BJ28" s="705"/>
      <c r="BK28" s="705"/>
      <c r="BL28" s="705"/>
      <c r="BM28" s="706"/>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row>
    <row r="29" spans="1:90" ht="13.5" customHeight="1" thickBot="1" x14ac:dyDescent="0.2">
      <c r="A29" s="683" t="s">
        <v>53</v>
      </c>
      <c r="B29" s="684"/>
      <c r="C29" s="684"/>
      <c r="D29" s="684"/>
      <c r="E29" s="685"/>
      <c r="F29" s="685"/>
      <c r="G29" s="685"/>
      <c r="H29" s="694" t="s">
        <v>317</v>
      </c>
      <c r="I29" s="695"/>
      <c r="J29" s="158"/>
      <c r="AB29" s="137"/>
      <c r="AT29" s="683" t="s">
        <v>53</v>
      </c>
      <c r="AU29" s="684"/>
      <c r="AV29" s="684"/>
      <c r="AW29" s="684"/>
      <c r="AX29" s="685"/>
      <c r="AY29" s="685"/>
      <c r="AZ29" s="685"/>
      <c r="BA29" s="694" t="s">
        <v>317</v>
      </c>
      <c r="BB29" s="695"/>
      <c r="BC29" s="158"/>
      <c r="BE29" s="707"/>
      <c r="BF29" s="708"/>
      <c r="BG29" s="708"/>
      <c r="BH29" s="708"/>
      <c r="BI29" s="708"/>
      <c r="BJ29" s="708"/>
      <c r="BK29" s="708"/>
      <c r="BL29" s="708"/>
      <c r="BM29" s="709"/>
    </row>
    <row r="30" spans="1:90" ht="13.5" customHeight="1" x14ac:dyDescent="0.15">
      <c r="A30" s="158"/>
      <c r="B30" s="181" t="s">
        <v>508</v>
      </c>
      <c r="C30" s="158"/>
      <c r="D30" s="158"/>
      <c r="E30" s="158"/>
      <c r="F30" s="158"/>
      <c r="G30" s="158"/>
      <c r="H30" s="158"/>
      <c r="I30" s="158"/>
      <c r="AB30" s="137"/>
      <c r="AT30" s="182"/>
      <c r="AU30" s="185" t="s">
        <v>358</v>
      </c>
      <c r="AV30" s="182"/>
      <c r="AW30" s="182"/>
      <c r="AX30" s="182"/>
      <c r="AY30" s="182"/>
      <c r="AZ30" s="182"/>
      <c r="BA30" s="182"/>
      <c r="BB30" s="182"/>
      <c r="BC30" s="158"/>
      <c r="BE30" s="501" t="s">
        <v>368</v>
      </c>
      <c r="BF30" s="501"/>
      <c r="BG30" s="501"/>
      <c r="BH30" s="501"/>
      <c r="BI30" s="501"/>
      <c r="BJ30" s="501"/>
      <c r="BK30" s="501"/>
      <c r="BL30" s="43"/>
      <c r="BM30" s="43"/>
      <c r="BN30" s="43"/>
      <c r="BO30" s="43"/>
    </row>
    <row r="31" spans="1:90" ht="13.5" customHeight="1" x14ac:dyDescent="0.15">
      <c r="A31" s="158"/>
      <c r="B31" s="158"/>
      <c r="C31" s="158"/>
      <c r="D31" s="158"/>
      <c r="E31" s="158"/>
      <c r="F31" s="158"/>
      <c r="G31" s="158"/>
      <c r="H31" s="158"/>
      <c r="I31" s="158"/>
      <c r="AB31" s="137"/>
      <c r="AT31" s="158"/>
      <c r="AU31" s="186" t="s">
        <v>359</v>
      </c>
      <c r="AV31" s="158"/>
      <c r="AW31" s="158"/>
      <c r="AX31" s="158"/>
      <c r="AY31" s="158"/>
      <c r="AZ31" s="158"/>
      <c r="BA31" s="158"/>
      <c r="BB31" s="158"/>
      <c r="BC31" s="158"/>
      <c r="BE31" s="501"/>
      <c r="BF31" s="501"/>
      <c r="BG31" s="501"/>
      <c r="BH31" s="501"/>
      <c r="BI31" s="501"/>
      <c r="BJ31" s="501"/>
      <c r="BK31" s="501"/>
      <c r="BL31" s="43"/>
      <c r="BM31" s="43"/>
      <c r="BN31" s="43"/>
      <c r="BO31" s="43"/>
    </row>
    <row r="32" spans="1:90" ht="13.5" customHeight="1" x14ac:dyDescent="0.15">
      <c r="A32" s="183" t="s">
        <v>361</v>
      </c>
      <c r="B32" s="158"/>
      <c r="C32" s="158"/>
      <c r="D32" s="698"/>
      <c r="E32" s="699"/>
      <c r="F32" s="699"/>
      <c r="G32" s="699"/>
      <c r="H32" s="700"/>
      <c r="AB32" s="137"/>
      <c r="AT32" s="158"/>
      <c r="AU32" s="158"/>
      <c r="AV32" s="158"/>
      <c r="AW32" s="158"/>
      <c r="AX32" s="158"/>
      <c r="AY32" s="158"/>
      <c r="AZ32" s="158"/>
      <c r="BA32" s="158"/>
      <c r="BB32" s="158"/>
      <c r="BC32" s="158"/>
      <c r="BE32" s="501"/>
      <c r="BF32" s="501"/>
      <c r="BG32" s="501"/>
      <c r="BH32" s="501"/>
      <c r="BI32" s="501"/>
      <c r="BJ32" s="501"/>
      <c r="BK32" s="501"/>
      <c r="BL32" s="43"/>
      <c r="BM32" s="43"/>
      <c r="BN32" s="43"/>
      <c r="BO32" s="43"/>
    </row>
    <row r="33" spans="1:67" ht="13.5" customHeight="1" x14ac:dyDescent="0.15">
      <c r="A33" s="183"/>
      <c r="B33" s="158"/>
      <c r="C33" s="158"/>
      <c r="D33" s="158"/>
      <c r="E33" s="158"/>
      <c r="F33" s="158"/>
      <c r="G33" s="158"/>
      <c r="H33" s="158"/>
      <c r="AB33" s="137"/>
      <c r="AU33" s="158"/>
      <c r="AV33" s="158"/>
      <c r="AW33" s="158"/>
      <c r="AX33" s="158"/>
      <c r="AY33" s="158"/>
      <c r="AZ33" s="158"/>
      <c r="BA33" s="158"/>
      <c r="BB33" s="158"/>
      <c r="BC33" s="158"/>
      <c r="BE33" s="501" t="s">
        <v>369</v>
      </c>
      <c r="BF33" s="501"/>
      <c r="BG33" s="501"/>
      <c r="BH33" s="501"/>
      <c r="BI33" s="501"/>
      <c r="BJ33" s="501"/>
      <c r="BK33" s="501"/>
      <c r="BL33" s="501"/>
      <c r="BM33" s="43"/>
      <c r="BN33" s="43"/>
      <c r="BO33" s="43"/>
    </row>
    <row r="34" spans="1:67" ht="13.5" customHeight="1" x14ac:dyDescent="0.15">
      <c r="A34" s="183" t="s">
        <v>362</v>
      </c>
      <c r="B34" s="158"/>
      <c r="C34" s="158"/>
      <c r="D34" s="698"/>
      <c r="E34" s="699"/>
      <c r="F34" s="699"/>
      <c r="G34" s="699"/>
      <c r="H34" s="700"/>
      <c r="AB34" s="137"/>
      <c r="AU34" s="158"/>
      <c r="AV34" s="158"/>
      <c r="AW34" s="158"/>
      <c r="AX34" s="158"/>
      <c r="AY34" s="158"/>
      <c r="AZ34" s="158"/>
      <c r="BA34" s="158"/>
      <c r="BB34" s="158"/>
      <c r="BC34" s="158"/>
      <c r="BE34" s="501"/>
      <c r="BF34" s="501"/>
      <c r="BG34" s="501"/>
      <c r="BH34" s="501"/>
      <c r="BI34" s="501"/>
      <c r="BJ34" s="501"/>
      <c r="BK34" s="501"/>
      <c r="BL34" s="501"/>
      <c r="BM34" s="43"/>
      <c r="BN34" s="43"/>
      <c r="BO34" s="43"/>
    </row>
    <row r="35" spans="1:67" ht="6" customHeight="1" x14ac:dyDescent="0.15">
      <c r="A35" s="158"/>
      <c r="B35" s="158"/>
      <c r="C35" s="158"/>
      <c r="D35" s="158"/>
      <c r="E35" s="158"/>
      <c r="F35" s="158"/>
      <c r="G35" s="158"/>
      <c r="H35" s="158"/>
      <c r="Z35" s="677" t="s">
        <v>335</v>
      </c>
      <c r="AA35" s="678"/>
      <c r="AB35" s="678"/>
      <c r="AC35" s="679"/>
      <c r="AU35" s="158"/>
      <c r="AV35" s="158"/>
      <c r="AW35" s="158"/>
      <c r="AX35" s="158"/>
      <c r="AY35" s="158"/>
      <c r="AZ35" s="158"/>
      <c r="BA35" s="158"/>
      <c r="BB35" s="158"/>
      <c r="BC35" s="158"/>
      <c r="BE35" s="501"/>
      <c r="BF35" s="501"/>
      <c r="BG35" s="501"/>
      <c r="BH35" s="501"/>
      <c r="BI35" s="501"/>
      <c r="BJ35" s="501"/>
      <c r="BK35" s="501"/>
      <c r="BL35" s="501"/>
      <c r="BM35" s="43"/>
      <c r="BN35" s="43"/>
      <c r="BO35" s="43"/>
    </row>
    <row r="36" spans="1:67" ht="13.5" customHeight="1" x14ac:dyDescent="0.15">
      <c r="A36" s="184" t="s">
        <v>366</v>
      </c>
      <c r="B36" s="158"/>
      <c r="C36" s="158"/>
      <c r="D36" s="158"/>
      <c r="E36" s="158"/>
      <c r="F36" s="158"/>
      <c r="G36" s="158"/>
      <c r="H36" s="158"/>
      <c r="Z36" s="680"/>
      <c r="AA36" s="681"/>
      <c r="AB36" s="681"/>
      <c r="AC36" s="682"/>
      <c r="AV36" s="158"/>
      <c r="AW36" s="158"/>
      <c r="AX36" s="158"/>
      <c r="AY36" s="158"/>
      <c r="AZ36" s="158"/>
      <c r="BA36" s="158"/>
      <c r="BB36" s="158"/>
      <c r="BC36" s="158"/>
      <c r="BE36" s="501"/>
      <c r="BF36" s="501"/>
      <c r="BG36" s="501"/>
      <c r="BH36" s="501"/>
      <c r="BI36" s="501"/>
      <c r="BJ36" s="501"/>
      <c r="BK36" s="501"/>
      <c r="BL36" s="501"/>
    </row>
    <row r="37" spans="1:67" ht="4.5" customHeight="1" x14ac:dyDescent="0.15">
      <c r="A37" s="158"/>
      <c r="B37" s="158"/>
      <c r="C37" s="158"/>
      <c r="D37" s="158"/>
      <c r="E37" s="158"/>
      <c r="F37" s="158"/>
      <c r="G37" s="158"/>
      <c r="H37" s="177"/>
      <c r="I37" s="96"/>
      <c r="J37" s="96"/>
      <c r="K37" s="96"/>
      <c r="L37" s="96"/>
      <c r="M37" s="96"/>
      <c r="N37" s="96"/>
      <c r="O37" s="96"/>
      <c r="P37" s="96"/>
      <c r="Q37" s="96"/>
      <c r="R37" s="96"/>
      <c r="S37" s="96"/>
      <c r="T37" s="96"/>
      <c r="U37" s="96"/>
      <c r="V37" s="96"/>
      <c r="W37" s="96"/>
      <c r="X37" s="96"/>
      <c r="Y37" s="96"/>
      <c r="Z37" s="96"/>
      <c r="AA37" s="142"/>
      <c r="AB37" s="142"/>
      <c r="AC37" s="142"/>
      <c r="AD37" s="96"/>
      <c r="AE37" s="96"/>
      <c r="AF37" s="96"/>
      <c r="AG37" s="96"/>
      <c r="AH37" s="96"/>
      <c r="AI37" s="96"/>
      <c r="AJ37" s="96"/>
      <c r="AK37" s="96"/>
      <c r="AL37" s="96"/>
      <c r="AM37" s="96"/>
      <c r="AN37" s="96"/>
      <c r="AO37" s="96"/>
      <c r="AP37" s="96"/>
      <c r="AQ37" s="96"/>
      <c r="AR37" s="96"/>
      <c r="AS37" s="96"/>
      <c r="AT37" s="96"/>
      <c r="AU37" s="96"/>
      <c r="AV37" s="158"/>
      <c r="AW37" s="158"/>
      <c r="AX37" s="158"/>
      <c r="AY37" s="158"/>
      <c r="AZ37" s="158"/>
      <c r="BA37" s="158"/>
      <c r="BB37" s="158"/>
      <c r="BC37" s="158"/>
      <c r="BE37" s="43"/>
      <c r="BF37" s="43"/>
      <c r="BG37" s="43"/>
      <c r="BH37" s="43"/>
      <c r="BI37" s="43"/>
      <c r="BJ37" s="43"/>
      <c r="BK37" s="43"/>
      <c r="BL37" s="43"/>
    </row>
    <row r="38" spans="1:67" ht="6" customHeight="1" x14ac:dyDescent="0.1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row>
    <row r="39" spans="1:67" ht="10.5" customHeight="1" x14ac:dyDescent="0.15">
      <c r="X39" s="143"/>
      <c r="Y39" s="143"/>
      <c r="Z39" s="143"/>
      <c r="AA39" s="143"/>
      <c r="AB39" s="143"/>
      <c r="AC39" s="143"/>
      <c r="AD39" s="143"/>
      <c r="AE39" s="143"/>
      <c r="BM39" s="43"/>
      <c r="BN39" s="43"/>
      <c r="BO39" s="43"/>
    </row>
    <row r="40" spans="1:67" ht="10.5" customHeight="1" x14ac:dyDescent="0.15">
      <c r="X40" s="143"/>
      <c r="Y40" s="143"/>
      <c r="Z40" s="143"/>
      <c r="AA40" s="143"/>
      <c r="AB40" s="143"/>
      <c r="AC40" s="143"/>
      <c r="AD40" s="143"/>
      <c r="AE40" s="143"/>
      <c r="BM40" s="43"/>
      <c r="BN40" s="43"/>
      <c r="BO40" s="43"/>
    </row>
    <row r="41" spans="1:67" customFormat="1" ht="15" customHeight="1" x14ac:dyDescent="0.15">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row>
    <row r="42" spans="1:67" ht="13.5" customHeight="1" x14ac:dyDescent="0.15"/>
    <row r="43" spans="1:67" ht="13.5" customHeight="1" x14ac:dyDescent="0.15"/>
    <row r="44" spans="1:67" ht="13.5" customHeight="1" x14ac:dyDescent="0.15"/>
    <row r="45" spans="1:67" ht="11.25" customHeight="1" x14ac:dyDescent="0.15"/>
    <row r="46" spans="1:67" ht="11.25" customHeight="1" x14ac:dyDescent="0.15"/>
    <row r="47" spans="1:67" ht="11.25" customHeight="1" x14ac:dyDescent="0.15"/>
    <row r="48" spans="1:67" ht="11.25" customHeight="1" x14ac:dyDescent="0.15"/>
    <row r="49" ht="11.25" customHeight="1" x14ac:dyDescent="0.15"/>
    <row r="50" ht="11.2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9.75" customHeight="1" x14ac:dyDescent="0.15"/>
    <row r="59" ht="9.75" customHeight="1" x14ac:dyDescent="0.15"/>
    <row r="60" ht="9.75" customHeight="1" x14ac:dyDescent="0.15"/>
    <row r="61" ht="9.75" customHeight="1" x14ac:dyDescent="0.15"/>
    <row r="62" ht="9.75" customHeight="1" x14ac:dyDescent="0.15"/>
    <row r="63" ht="9.75" customHeight="1" x14ac:dyDescent="0.15"/>
    <row r="64" ht="9.75" customHeight="1" x14ac:dyDescent="0.15"/>
    <row r="65" ht="9.75" customHeight="1" x14ac:dyDescent="0.15"/>
    <row r="66" ht="9.75" customHeight="1" x14ac:dyDescent="0.15"/>
  </sheetData>
  <mergeCells count="99">
    <mergeCell ref="BE33:BL36"/>
    <mergeCell ref="V4:Y6"/>
    <mergeCell ref="Z4:Z6"/>
    <mergeCell ref="BE9:BN14"/>
    <mergeCell ref="BE5:BL7"/>
    <mergeCell ref="BE16:BL18"/>
    <mergeCell ref="BE30:BK32"/>
    <mergeCell ref="AX22:AZ22"/>
    <mergeCell ref="BA22:BB22"/>
    <mergeCell ref="AT27:AW27"/>
    <mergeCell ref="AX27:AZ27"/>
    <mergeCell ref="BA27:BB27"/>
    <mergeCell ref="AT28:AW28"/>
    <mergeCell ref="AX28:AZ28"/>
    <mergeCell ref="BA28:BB28"/>
    <mergeCell ref="BA29:BB29"/>
    <mergeCell ref="D23:G23"/>
    <mergeCell ref="H23:J23"/>
    <mergeCell ref="D24:G24"/>
    <mergeCell ref="BE26:BM29"/>
    <mergeCell ref="D32:H32"/>
    <mergeCell ref="H24:J24"/>
    <mergeCell ref="D25:G25"/>
    <mergeCell ref="H25:J25"/>
    <mergeCell ref="BE20:BM24"/>
    <mergeCell ref="D34:H34"/>
    <mergeCell ref="H27:I27"/>
    <mergeCell ref="A28:D28"/>
    <mergeCell ref="E28:G28"/>
    <mergeCell ref="H28:I28"/>
    <mergeCell ref="A29:D29"/>
    <mergeCell ref="E29:G29"/>
    <mergeCell ref="H29:I29"/>
    <mergeCell ref="A27:D27"/>
    <mergeCell ref="E27:G27"/>
    <mergeCell ref="Z35:AC36"/>
    <mergeCell ref="AT29:AW29"/>
    <mergeCell ref="AX29:AZ29"/>
    <mergeCell ref="AX21:AZ21"/>
    <mergeCell ref="AT16:AW16"/>
    <mergeCell ref="AT17:AW17"/>
    <mergeCell ref="AT18:AW18"/>
    <mergeCell ref="AX16:AZ16"/>
    <mergeCell ref="AX17:AZ17"/>
    <mergeCell ref="AX18:AZ18"/>
    <mergeCell ref="AT21:AW21"/>
    <mergeCell ref="AT22:AW22"/>
    <mergeCell ref="AT20:AW20"/>
    <mergeCell ref="AX20:AZ20"/>
    <mergeCell ref="D21:G21"/>
    <mergeCell ref="H21:J21"/>
    <mergeCell ref="D22:G22"/>
    <mergeCell ref="H22:J22"/>
    <mergeCell ref="D18:G18"/>
    <mergeCell ref="H18:J18"/>
    <mergeCell ref="D19:G19"/>
    <mergeCell ref="H19:J19"/>
    <mergeCell ref="D20:G20"/>
    <mergeCell ref="H20:J20"/>
    <mergeCell ref="D15:G15"/>
    <mergeCell ref="H15:J15"/>
    <mergeCell ref="D16:G16"/>
    <mergeCell ref="H16:J16"/>
    <mergeCell ref="D17:G17"/>
    <mergeCell ref="D4:E6"/>
    <mergeCell ref="M4:N6"/>
    <mergeCell ref="F4:L6"/>
    <mergeCell ref="AE10:AF11"/>
    <mergeCell ref="AE8:AF9"/>
    <mergeCell ref="Z8:Z9"/>
    <mergeCell ref="D8:J12"/>
    <mergeCell ref="AA8:AD9"/>
    <mergeCell ref="AA10:AD11"/>
    <mergeCell ref="K8:K11"/>
    <mergeCell ref="R8:R11"/>
    <mergeCell ref="Y8:Y11"/>
    <mergeCell ref="S8:X10"/>
    <mergeCell ref="L8:Q10"/>
    <mergeCell ref="S11:X11"/>
    <mergeCell ref="L11:Q11"/>
    <mergeCell ref="J1:BA1"/>
    <mergeCell ref="T4:U6"/>
    <mergeCell ref="AA4:AB6"/>
    <mergeCell ref="AC4:AY6"/>
    <mergeCell ref="O4:S6"/>
    <mergeCell ref="I2:AZ2"/>
    <mergeCell ref="AH8:AO9"/>
    <mergeCell ref="AH10:AO11"/>
    <mergeCell ref="H17:J17"/>
    <mergeCell ref="AG8:AG11"/>
    <mergeCell ref="BA21:BB21"/>
    <mergeCell ref="AS8:AX10"/>
    <mergeCell ref="AS11:AX11"/>
    <mergeCell ref="AQ8:AR11"/>
    <mergeCell ref="Z10:Z11"/>
    <mergeCell ref="BA17:BB17"/>
    <mergeCell ref="BA18:BB18"/>
    <mergeCell ref="BA20:BB20"/>
    <mergeCell ref="BA16:BB16"/>
  </mergeCells>
  <phoneticPr fontId="10"/>
  <conditionalFormatting sqref="D32:H32">
    <cfRule type="expression" dxfId="7" priority="2">
      <formula>D32&lt;&gt;""</formula>
    </cfRule>
  </conditionalFormatting>
  <conditionalFormatting sqref="D34:H34">
    <cfRule type="expression" dxfId="6" priority="1">
      <formula>D34&lt;&gt;""</formula>
    </cfRule>
  </conditionalFormatting>
  <conditionalFormatting sqref="H16:J25">
    <cfRule type="expression" dxfId="5" priority="3">
      <formula>H16&lt;&gt;""</formula>
    </cfRule>
  </conditionalFormatting>
  <conditionalFormatting sqref="L8:Q10">
    <cfRule type="expression" dxfId="4" priority="11">
      <formula>L8&lt;&gt;""</formula>
    </cfRule>
  </conditionalFormatting>
  <conditionalFormatting sqref="S8:X10">
    <cfRule type="expression" dxfId="3" priority="10">
      <formula>S8&lt;&gt;""</formula>
    </cfRule>
  </conditionalFormatting>
  <conditionalFormatting sqref="AA8:AD11">
    <cfRule type="expression" dxfId="2" priority="8">
      <formula>AA8&lt;&gt;""</formula>
    </cfRule>
  </conditionalFormatting>
  <conditionalFormatting sqref="AH8:AO11">
    <cfRule type="expression" dxfId="1" priority="6">
      <formula>AH8&lt;&gt;""</formula>
    </cfRule>
  </conditionalFormatting>
  <conditionalFormatting sqref="AS8:AX10">
    <cfRule type="expression" dxfId="0" priority="5">
      <formula>AS8&lt;&gt;""</formula>
    </cfRule>
  </conditionalFormatting>
  <dataValidations count="4">
    <dataValidation type="list" allowBlank="1" showInputMessage="1" showErrorMessage="1" sqref="H16:J25" xr:uid="{3BF9C1A9-24A9-44DC-A42A-75F143B588D6}">
      <formula1>"○,×"</formula1>
    </dataValidation>
    <dataValidation type="list" allowBlank="1" showInputMessage="1" showErrorMessage="1" sqref="AH8:AO9" xr:uid="{8309C1A8-533E-4779-9ADE-671536F31F6D}">
      <formula1>$BF$2:$BF$3</formula1>
    </dataValidation>
    <dataValidation type="list" allowBlank="1" showInputMessage="1" showErrorMessage="1" sqref="AH10:AO11" xr:uid="{A0BAFEF8-0AB2-4D00-8CFB-5A6DD1D3AEA0}">
      <formula1>$BG$2:$BG$4</formula1>
    </dataValidation>
    <dataValidation type="list" allowBlank="1" showInputMessage="1" showErrorMessage="1" sqref="D32:H32 D34:H34" xr:uid="{D83322FF-B572-4FDA-A4E9-FBDCEC4E887F}">
      <formula1>$BH$2:$BH$4</formula1>
    </dataValidation>
  </dataValidations>
  <printOptions horizontalCentered="1" verticalCentered="1"/>
  <pageMargins left="0" right="0" top="0" bottom="0" header="0" footer="0"/>
  <pageSetup paperSize="9" scale="120" firstPageNumber="0" orientation="landscape"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8DD42-D957-49FF-A07D-BCC446521471}">
  <sheetPr>
    <tabColor rgb="FFFF6699"/>
  </sheetPr>
  <dimension ref="B1:BB37"/>
  <sheetViews>
    <sheetView zoomScaleNormal="100" workbookViewId="0">
      <selection activeCell="AP25" sqref="AP25"/>
    </sheetView>
  </sheetViews>
  <sheetFormatPr defaultColWidth="8.625" defaultRowHeight="13.5" x14ac:dyDescent="0.15"/>
  <cols>
    <col min="1" max="50" width="2.5" style="91" customWidth="1"/>
    <col min="51" max="16384" width="8.625" style="91"/>
  </cols>
  <sheetData>
    <row r="1" spans="2:54" x14ac:dyDescent="0.15">
      <c r="X1" s="738" t="s">
        <v>347</v>
      </c>
      <c r="Y1" s="738"/>
      <c r="Z1" s="738"/>
      <c r="AA1" s="738"/>
      <c r="AB1" s="738"/>
      <c r="AC1" s="738"/>
      <c r="AD1" s="738"/>
      <c r="AE1" s="738"/>
      <c r="AF1" s="738"/>
      <c r="AG1" s="738"/>
      <c r="AH1" s="738"/>
      <c r="AI1" s="738"/>
      <c r="AJ1" s="738"/>
      <c r="AK1" s="738"/>
      <c r="AL1" s="738"/>
      <c r="AM1" s="738"/>
      <c r="AN1" s="738"/>
      <c r="BA1" s="144"/>
      <c r="BB1" s="144"/>
    </row>
    <row r="2" spans="2:54" ht="14.25" thickBot="1" x14ac:dyDescent="0.2">
      <c r="X2" s="738"/>
      <c r="Y2" s="738"/>
      <c r="Z2" s="738"/>
      <c r="AA2" s="738"/>
      <c r="AB2" s="738"/>
      <c r="AC2" s="738"/>
      <c r="AD2" s="738"/>
      <c r="AE2" s="738"/>
      <c r="AF2" s="738"/>
      <c r="AG2" s="738"/>
      <c r="AH2" s="738"/>
      <c r="AI2" s="738"/>
      <c r="AJ2" s="738"/>
      <c r="AK2" s="738"/>
      <c r="AL2" s="738"/>
      <c r="AM2" s="738"/>
      <c r="AN2" s="738"/>
      <c r="BB2" s="144"/>
    </row>
    <row r="3" spans="2:54" ht="13.5" customHeight="1" x14ac:dyDescent="0.15">
      <c r="B3" s="100"/>
      <c r="C3" s="101"/>
      <c r="D3" s="101"/>
      <c r="E3" s="101"/>
      <c r="F3" s="101"/>
      <c r="G3" s="101"/>
      <c r="H3" s="101"/>
      <c r="I3" s="101"/>
      <c r="J3" s="101"/>
      <c r="K3" s="101"/>
      <c r="L3" s="101"/>
      <c r="M3" s="101"/>
      <c r="N3" s="101"/>
      <c r="O3" s="101"/>
      <c r="P3" s="101"/>
      <c r="Q3" s="101"/>
      <c r="R3" s="101"/>
      <c r="S3" s="102"/>
      <c r="V3" s="149"/>
      <c r="W3" s="149"/>
      <c r="X3" s="738"/>
      <c r="Y3" s="738"/>
      <c r="Z3" s="738"/>
      <c r="AA3" s="738"/>
      <c r="AB3" s="738"/>
      <c r="AC3" s="738"/>
      <c r="AD3" s="738"/>
      <c r="AE3" s="738"/>
      <c r="AF3" s="738"/>
      <c r="AG3" s="738"/>
      <c r="AH3" s="738"/>
      <c r="AI3" s="738"/>
      <c r="AJ3" s="738"/>
      <c r="AK3" s="738"/>
      <c r="AL3" s="738"/>
      <c r="AM3" s="738"/>
      <c r="AN3" s="738"/>
      <c r="AO3" s="149"/>
      <c r="AP3" s="149"/>
      <c r="AQ3" s="149"/>
      <c r="AR3" s="149"/>
      <c r="AS3" s="149"/>
      <c r="AT3" s="149"/>
      <c r="AU3" s="149"/>
      <c r="AV3" s="149"/>
    </row>
    <row r="4" spans="2:54" ht="13.5" customHeight="1" thickBot="1" x14ac:dyDescent="0.2">
      <c r="B4" s="104" t="s">
        <v>350</v>
      </c>
      <c r="C4" s="105"/>
      <c r="D4" s="105"/>
      <c r="E4" s="105"/>
      <c r="F4" s="105"/>
      <c r="G4" s="105"/>
      <c r="H4" s="105"/>
      <c r="I4" s="106"/>
      <c r="J4" s="106"/>
      <c r="S4" s="107"/>
    </row>
    <row r="5" spans="2:54" ht="13.5" customHeight="1" x14ac:dyDescent="0.15">
      <c r="B5" s="104"/>
      <c r="C5" s="105" t="s">
        <v>290</v>
      </c>
      <c r="D5" s="115"/>
      <c r="F5" s="115"/>
      <c r="G5" s="115"/>
      <c r="H5" s="115"/>
      <c r="I5" s="115"/>
      <c r="J5" s="106"/>
      <c r="K5" s="106"/>
      <c r="L5" s="106"/>
      <c r="M5" s="727" t="s">
        <v>309</v>
      </c>
      <c r="N5" s="727"/>
      <c r="O5" s="727"/>
      <c r="P5" s="727"/>
      <c r="S5" s="107"/>
      <c r="V5" s="767" t="s">
        <v>53</v>
      </c>
      <c r="W5" s="743">
        <v>50</v>
      </c>
      <c r="X5" s="744"/>
      <c r="Y5" s="788"/>
      <c r="Z5" s="770" t="s">
        <v>52</v>
      </c>
      <c r="AA5" s="743">
        <v>50</v>
      </c>
      <c r="AB5" s="744"/>
      <c r="AC5" s="788"/>
      <c r="AD5" s="773" t="s">
        <v>55</v>
      </c>
      <c r="AE5" s="776" t="s">
        <v>318</v>
      </c>
      <c r="AF5" s="743">
        <v>1</v>
      </c>
      <c r="AG5" s="744"/>
      <c r="AH5" s="778" t="s">
        <v>54</v>
      </c>
      <c r="AI5" s="779"/>
      <c r="AJ5" s="790" t="s">
        <v>319</v>
      </c>
      <c r="AK5" s="751" t="s">
        <v>354</v>
      </c>
      <c r="AL5" s="752"/>
      <c r="AM5" s="752"/>
      <c r="AN5" s="752"/>
      <c r="AO5" s="753"/>
      <c r="AP5" s="140"/>
      <c r="AQ5" s="782" t="s">
        <v>320</v>
      </c>
      <c r="AR5" s="783"/>
      <c r="AS5" s="743">
        <v>50</v>
      </c>
      <c r="AT5" s="744"/>
      <c r="AU5" s="744"/>
      <c r="AV5" s="760"/>
    </row>
    <row r="6" spans="2:54" ht="13.5" customHeight="1" x14ac:dyDescent="0.15">
      <c r="B6" s="104"/>
      <c r="C6" s="105" t="s">
        <v>293</v>
      </c>
      <c r="D6" s="115"/>
      <c r="F6" s="115"/>
      <c r="G6" s="115"/>
      <c r="H6" s="115"/>
      <c r="I6" s="115"/>
      <c r="J6" s="115"/>
      <c r="K6" s="106"/>
      <c r="N6" s="727" t="s">
        <v>310</v>
      </c>
      <c r="O6" s="727"/>
      <c r="P6" s="727"/>
      <c r="Q6" s="727"/>
      <c r="S6" s="107"/>
      <c r="V6" s="768"/>
      <c r="W6" s="761"/>
      <c r="X6" s="762"/>
      <c r="Y6" s="789"/>
      <c r="Z6" s="771"/>
      <c r="AA6" s="761"/>
      <c r="AB6" s="762"/>
      <c r="AC6" s="789"/>
      <c r="AD6" s="774"/>
      <c r="AE6" s="777"/>
      <c r="AF6" s="745"/>
      <c r="AG6" s="746"/>
      <c r="AH6" s="780"/>
      <c r="AI6" s="781"/>
      <c r="AJ6" s="791"/>
      <c r="AK6" s="754"/>
      <c r="AL6" s="755"/>
      <c r="AM6" s="755"/>
      <c r="AN6" s="755"/>
      <c r="AO6" s="756"/>
      <c r="AP6" s="140"/>
      <c r="AQ6" s="784"/>
      <c r="AR6" s="785"/>
      <c r="AS6" s="761"/>
      <c r="AT6" s="762"/>
      <c r="AU6" s="762"/>
      <c r="AV6" s="763"/>
    </row>
    <row r="7" spans="2:54" x14ac:dyDescent="0.15">
      <c r="B7" s="104"/>
      <c r="C7" s="105" t="s">
        <v>294</v>
      </c>
      <c r="D7" s="115"/>
      <c r="F7" s="115"/>
      <c r="G7" s="115"/>
      <c r="H7" s="115"/>
      <c r="I7" s="115"/>
      <c r="J7" s="115"/>
      <c r="K7" s="106"/>
      <c r="L7" s="106"/>
      <c r="N7" s="727" t="s">
        <v>312</v>
      </c>
      <c r="O7" s="727"/>
      <c r="P7" s="727"/>
      <c r="Q7" s="727"/>
      <c r="S7" s="107"/>
      <c r="V7" s="768"/>
      <c r="W7" s="761"/>
      <c r="X7" s="762"/>
      <c r="Y7" s="789"/>
      <c r="Z7" s="771"/>
      <c r="AA7" s="761"/>
      <c r="AB7" s="762"/>
      <c r="AC7" s="789"/>
      <c r="AD7" s="774"/>
      <c r="AE7" s="794" t="s">
        <v>322</v>
      </c>
      <c r="AF7" s="747">
        <v>2</v>
      </c>
      <c r="AG7" s="748"/>
      <c r="AH7" s="796" t="s">
        <v>54</v>
      </c>
      <c r="AI7" s="797"/>
      <c r="AJ7" s="792"/>
      <c r="AK7" s="754" t="s">
        <v>352</v>
      </c>
      <c r="AL7" s="755"/>
      <c r="AM7" s="755"/>
      <c r="AN7" s="755"/>
      <c r="AO7" s="756"/>
      <c r="AP7" s="140"/>
      <c r="AQ7" s="784"/>
      <c r="AR7" s="785"/>
      <c r="AS7" s="761"/>
      <c r="AT7" s="762"/>
      <c r="AU7" s="762"/>
      <c r="AV7" s="763"/>
    </row>
    <row r="8" spans="2:54" ht="13.5" customHeight="1" thickBot="1" x14ac:dyDescent="0.2">
      <c r="B8" s="104"/>
      <c r="C8" s="105" t="s">
        <v>492</v>
      </c>
      <c r="D8" s="115"/>
      <c r="F8" s="115"/>
      <c r="G8" s="115"/>
      <c r="H8" s="115"/>
      <c r="I8" s="115"/>
      <c r="J8" s="115"/>
      <c r="K8" s="106"/>
      <c r="L8" s="106"/>
      <c r="S8" s="107"/>
      <c r="V8" s="769"/>
      <c r="W8" s="764" t="s">
        <v>317</v>
      </c>
      <c r="X8" s="765"/>
      <c r="Y8" s="800"/>
      <c r="Z8" s="772"/>
      <c r="AA8" s="764" t="s">
        <v>54</v>
      </c>
      <c r="AB8" s="765"/>
      <c r="AC8" s="800"/>
      <c r="AD8" s="775"/>
      <c r="AE8" s="795"/>
      <c r="AF8" s="749"/>
      <c r="AG8" s="750"/>
      <c r="AH8" s="798"/>
      <c r="AI8" s="799"/>
      <c r="AJ8" s="793"/>
      <c r="AK8" s="757"/>
      <c r="AL8" s="758"/>
      <c r="AM8" s="758"/>
      <c r="AN8" s="758"/>
      <c r="AO8" s="759"/>
      <c r="AP8" s="140"/>
      <c r="AQ8" s="786"/>
      <c r="AR8" s="787"/>
      <c r="AS8" s="764" t="s">
        <v>321</v>
      </c>
      <c r="AT8" s="765"/>
      <c r="AU8" s="765"/>
      <c r="AV8" s="766"/>
    </row>
    <row r="9" spans="2:54" ht="10.5" customHeight="1" x14ac:dyDescent="0.15">
      <c r="B9" s="104"/>
      <c r="C9" s="105" t="s">
        <v>297</v>
      </c>
      <c r="D9" s="115"/>
      <c r="F9" s="115"/>
      <c r="G9" s="115"/>
      <c r="H9" s="115"/>
      <c r="I9" s="115"/>
      <c r="J9" s="115"/>
      <c r="K9" s="106"/>
      <c r="L9" s="106"/>
      <c r="M9" s="106"/>
      <c r="N9" s="106"/>
      <c r="O9" s="106"/>
      <c r="S9" s="107"/>
      <c r="Z9" s="92"/>
      <c r="AA9" s="93"/>
      <c r="AB9" s="93"/>
      <c r="AC9" s="93"/>
      <c r="AD9" s="93"/>
      <c r="AE9" s="93"/>
      <c r="AF9" s="732" t="s">
        <v>288</v>
      </c>
      <c r="AG9" s="732"/>
      <c r="AH9" s="93"/>
      <c r="AI9" s="93"/>
      <c r="AJ9" s="93"/>
      <c r="AK9" s="93"/>
      <c r="AL9" s="93"/>
      <c r="AM9" s="93"/>
      <c r="AN9" s="95"/>
    </row>
    <row r="10" spans="2:54" ht="13.5" customHeight="1" x14ac:dyDescent="0.15">
      <c r="B10" s="104"/>
      <c r="C10" s="105" t="s">
        <v>300</v>
      </c>
      <c r="D10" s="115"/>
      <c r="F10" s="115"/>
      <c r="G10" s="115"/>
      <c r="H10" s="115"/>
      <c r="I10" s="115"/>
      <c r="J10" s="115"/>
      <c r="K10" s="106"/>
      <c r="L10" s="106"/>
      <c r="M10" s="106"/>
      <c r="N10" s="106"/>
      <c r="O10" s="106"/>
      <c r="S10" s="107"/>
      <c r="Y10" s="96"/>
      <c r="Z10" s="97"/>
      <c r="AA10" s="96"/>
      <c r="AB10" s="96"/>
      <c r="AC10" s="96"/>
      <c r="AD10" s="96"/>
      <c r="AE10" s="96"/>
      <c r="AF10" s="733"/>
      <c r="AG10" s="733"/>
      <c r="AH10" s="96"/>
      <c r="AI10" s="96"/>
      <c r="AJ10" s="96"/>
      <c r="AK10" s="96"/>
      <c r="AL10" s="96"/>
      <c r="AM10" s="96"/>
      <c r="AN10" s="99"/>
      <c r="AO10" s="96"/>
      <c r="AP10" s="93"/>
      <c r="AQ10" s="93"/>
      <c r="AR10" s="93"/>
    </row>
    <row r="11" spans="2:54" ht="13.5" customHeight="1" x14ac:dyDescent="0.15">
      <c r="B11" s="104"/>
      <c r="C11" s="105" t="s">
        <v>493</v>
      </c>
      <c r="S11" s="107"/>
      <c r="Z11" s="97"/>
      <c r="AA11" s="96"/>
      <c r="AB11" s="96"/>
      <c r="AC11" s="96"/>
      <c r="AD11" s="96"/>
      <c r="AE11" s="96"/>
      <c r="AF11" s="96"/>
      <c r="AG11" s="96"/>
      <c r="AH11" s="96"/>
      <c r="AI11" s="96"/>
      <c r="AJ11" s="96"/>
      <c r="AK11" s="96"/>
      <c r="AL11" s="96"/>
      <c r="AM11" s="96"/>
      <c r="AN11" s="99"/>
      <c r="AQ11" s="103" t="s">
        <v>289</v>
      </c>
      <c r="AR11" s="103"/>
      <c r="AU11" s="93"/>
    </row>
    <row r="12" spans="2:54" ht="13.5" customHeight="1" x14ac:dyDescent="0.15">
      <c r="B12" s="104"/>
      <c r="C12" s="106"/>
      <c r="D12" s="131" t="s">
        <v>305</v>
      </c>
      <c r="E12" s="131"/>
      <c r="F12" s="131"/>
      <c r="G12" s="131"/>
      <c r="H12" s="115" t="s">
        <v>306</v>
      </c>
      <c r="I12" s="106"/>
      <c r="J12" s="106"/>
      <c r="K12" s="106"/>
      <c r="L12" s="106"/>
      <c r="M12" s="106"/>
      <c r="S12" s="107"/>
      <c r="Z12" s="108"/>
      <c r="AA12" s="109"/>
      <c r="AB12" s="110"/>
      <c r="AC12" s="110"/>
      <c r="AD12" s="110"/>
      <c r="AE12" s="109"/>
      <c r="AF12" s="110"/>
      <c r="AG12" s="109"/>
      <c r="AH12" s="110"/>
      <c r="AI12" s="110"/>
      <c r="AK12" s="109"/>
      <c r="AL12" s="110"/>
      <c r="AM12" s="110"/>
      <c r="AN12" s="111"/>
      <c r="AO12" s="112"/>
      <c r="AP12" s="113"/>
      <c r="AQ12" s="113"/>
      <c r="AR12" s="113"/>
      <c r="AS12" s="113"/>
      <c r="AT12" s="114"/>
    </row>
    <row r="13" spans="2:54" ht="13.5" customHeight="1" thickBot="1" x14ac:dyDescent="0.2">
      <c r="B13" s="152"/>
      <c r="C13" s="133"/>
      <c r="D13" s="133"/>
      <c r="E13" s="133"/>
      <c r="F13" s="133"/>
      <c r="G13" s="133"/>
      <c r="H13" s="133"/>
      <c r="I13" s="133"/>
      <c r="J13" s="133"/>
      <c r="K13" s="133"/>
      <c r="L13" s="133"/>
      <c r="M13" s="133"/>
      <c r="N13" s="133"/>
      <c r="O13" s="133"/>
      <c r="P13" s="133"/>
      <c r="Q13" s="133"/>
      <c r="R13" s="133"/>
      <c r="S13" s="134"/>
      <c r="X13" s="116"/>
      <c r="Y13" s="117" t="s">
        <v>291</v>
      </c>
      <c r="Z13" s="118"/>
      <c r="AA13" s="91" t="s">
        <v>489</v>
      </c>
      <c r="AE13" s="91" t="s">
        <v>491</v>
      </c>
      <c r="AN13" s="119"/>
      <c r="AO13" s="118"/>
      <c r="AS13" s="734" t="s">
        <v>292</v>
      </c>
      <c r="AT13" s="734"/>
      <c r="AU13" s="734"/>
      <c r="AV13" s="734"/>
    </row>
    <row r="14" spans="2:54" ht="13.5" customHeight="1" thickBot="1" x14ac:dyDescent="0.2">
      <c r="X14" s="117"/>
      <c r="Y14" s="117" t="s">
        <v>291</v>
      </c>
      <c r="Z14" s="118"/>
      <c r="AL14" s="91" t="s">
        <v>482</v>
      </c>
      <c r="AN14" s="119"/>
      <c r="AO14" s="118"/>
      <c r="AS14" s="734"/>
      <c r="AT14" s="734"/>
      <c r="AU14" s="734"/>
      <c r="AV14" s="734"/>
    </row>
    <row r="15" spans="2:54" ht="13.5" customHeight="1" x14ac:dyDescent="0.15">
      <c r="K15" s="115"/>
      <c r="L15" s="115"/>
      <c r="M15" s="739" t="s">
        <v>324</v>
      </c>
      <c r="N15" s="740"/>
      <c r="O15" s="740"/>
      <c r="P15" s="740"/>
      <c r="Q15" s="741" t="s">
        <v>325</v>
      </c>
      <c r="R15" s="741"/>
      <c r="S15" s="742"/>
      <c r="X15" s="117" t="s">
        <v>295</v>
      </c>
      <c r="Y15" s="117" t="s">
        <v>296</v>
      </c>
      <c r="Z15" s="118"/>
      <c r="AA15" s="98"/>
      <c r="AB15" s="127" t="s">
        <v>302</v>
      </c>
      <c r="AC15" s="96"/>
      <c r="AD15" s="96"/>
      <c r="AE15" s="127" t="s">
        <v>302</v>
      </c>
      <c r="AG15" s="120"/>
      <c r="AH15" s="96"/>
      <c r="AI15" s="96"/>
      <c r="AJ15" s="96"/>
      <c r="AK15" s="98"/>
      <c r="AL15" s="98"/>
      <c r="AM15" s="96"/>
      <c r="AN15" s="121"/>
      <c r="AO15" s="122"/>
      <c r="AP15" s="93"/>
      <c r="AQ15" s="93"/>
      <c r="AR15" s="93"/>
      <c r="AT15" s="123"/>
      <c r="AU15" s="124"/>
    </row>
    <row r="16" spans="2:54" ht="13.5" customHeight="1" x14ac:dyDescent="0.15">
      <c r="C16" s="726" t="s">
        <v>494</v>
      </c>
      <c r="D16" s="726"/>
      <c r="E16" s="726"/>
      <c r="F16" s="726"/>
      <c r="G16" s="726"/>
      <c r="H16" s="726"/>
      <c r="I16" s="726"/>
      <c r="J16" s="726"/>
      <c r="K16" s="726"/>
      <c r="M16" s="730" t="s">
        <v>326</v>
      </c>
      <c r="N16" s="731"/>
      <c r="O16" s="731"/>
      <c r="P16" s="731"/>
      <c r="Q16" s="731" t="s">
        <v>348</v>
      </c>
      <c r="R16" s="731"/>
      <c r="S16" s="735"/>
      <c r="X16" s="117" t="s">
        <v>298</v>
      </c>
      <c r="Y16" s="117" t="s">
        <v>299</v>
      </c>
      <c r="Z16" s="108"/>
      <c r="AA16" s="110"/>
      <c r="AB16" s="110"/>
      <c r="AC16" s="110"/>
      <c r="AD16" s="110"/>
      <c r="AE16" s="110"/>
      <c r="AF16" s="110"/>
      <c r="AG16" s="110"/>
      <c r="AH16" s="110"/>
      <c r="AI16" s="110"/>
      <c r="AJ16" s="110"/>
      <c r="AK16" s="127" t="s">
        <v>302</v>
      </c>
      <c r="AL16" s="110"/>
      <c r="AM16" s="127" t="s">
        <v>302</v>
      </c>
      <c r="AN16" s="111"/>
      <c r="AO16" s="112"/>
      <c r="AP16" s="113"/>
      <c r="AQ16" s="113"/>
      <c r="AR16" s="113"/>
      <c r="AS16" s="113"/>
      <c r="AT16" s="125"/>
      <c r="AU16" s="126"/>
    </row>
    <row r="17" spans="3:52" ht="13.5" customHeight="1" x14ac:dyDescent="0.15">
      <c r="C17" s="726"/>
      <c r="D17" s="726"/>
      <c r="E17" s="726"/>
      <c r="F17" s="726"/>
      <c r="G17" s="726"/>
      <c r="H17" s="726"/>
      <c r="I17" s="726"/>
      <c r="J17" s="726"/>
      <c r="K17" s="726"/>
      <c r="M17" s="730" t="s">
        <v>327</v>
      </c>
      <c r="N17" s="731"/>
      <c r="O17" s="731"/>
      <c r="P17" s="731"/>
      <c r="Q17" s="731" t="s">
        <v>349</v>
      </c>
      <c r="R17" s="731"/>
      <c r="S17" s="735"/>
      <c r="X17" s="117" t="s">
        <v>301</v>
      </c>
      <c r="Y17" s="116"/>
      <c r="Z17" s="118"/>
      <c r="AA17" s="127" t="s">
        <v>302</v>
      </c>
      <c r="AB17" s="91" t="s">
        <v>481</v>
      </c>
      <c r="AD17" s="127" t="s">
        <v>302</v>
      </c>
      <c r="AN17" s="119"/>
      <c r="AO17" s="118"/>
      <c r="AS17" s="734" t="s">
        <v>303</v>
      </c>
      <c r="AT17" s="734"/>
      <c r="AU17" s="734"/>
      <c r="AV17" s="734"/>
    </row>
    <row r="18" spans="3:52" ht="13.5" customHeight="1" x14ac:dyDescent="0.15">
      <c r="C18" s="726"/>
      <c r="D18" s="726"/>
      <c r="E18" s="726"/>
      <c r="F18" s="726"/>
      <c r="G18" s="726"/>
      <c r="H18" s="726"/>
      <c r="I18" s="726"/>
      <c r="J18" s="726"/>
      <c r="K18" s="726"/>
      <c r="M18" s="730" t="s">
        <v>328</v>
      </c>
      <c r="N18" s="731"/>
      <c r="O18" s="731"/>
      <c r="P18" s="731"/>
      <c r="Q18" s="731" t="s">
        <v>349</v>
      </c>
      <c r="R18" s="731"/>
      <c r="S18" s="735"/>
      <c r="X18" s="117" t="s">
        <v>304</v>
      </c>
      <c r="Y18" s="117"/>
      <c r="Z18" s="128"/>
      <c r="AA18" s="96"/>
      <c r="AB18" s="96"/>
      <c r="AC18" s="96"/>
      <c r="AD18" s="96"/>
      <c r="AE18" s="96"/>
      <c r="AF18" s="96"/>
      <c r="AG18" s="96"/>
      <c r="AH18" s="96"/>
      <c r="AI18" s="96"/>
      <c r="AJ18" s="96"/>
      <c r="AK18" s="96"/>
      <c r="AL18" s="96"/>
      <c r="AM18" s="96"/>
      <c r="AN18" s="121"/>
      <c r="AO18" s="93"/>
      <c r="AP18" s="93"/>
      <c r="AQ18" s="93"/>
      <c r="AR18" s="93"/>
      <c r="AS18" s="734"/>
      <c r="AT18" s="734"/>
      <c r="AU18" s="734"/>
      <c r="AV18" s="734"/>
    </row>
    <row r="19" spans="3:52" ht="13.5" customHeight="1" x14ac:dyDescent="0.15">
      <c r="C19" s="726"/>
      <c r="D19" s="726"/>
      <c r="E19" s="726"/>
      <c r="F19" s="726"/>
      <c r="G19" s="726"/>
      <c r="H19" s="726"/>
      <c r="I19" s="726"/>
      <c r="J19" s="726"/>
      <c r="K19" s="726"/>
      <c r="M19" s="730" t="s">
        <v>146</v>
      </c>
      <c r="N19" s="731"/>
      <c r="O19" s="731"/>
      <c r="P19" s="731"/>
      <c r="Q19" s="731"/>
      <c r="R19" s="731"/>
      <c r="S19" s="735"/>
      <c r="Y19" s="127"/>
      <c r="Z19" s="110"/>
      <c r="AA19" s="110"/>
      <c r="AB19" s="110"/>
      <c r="AC19" s="110"/>
      <c r="AD19" s="110"/>
      <c r="AE19" s="110"/>
      <c r="AF19" s="110"/>
      <c r="AG19" s="129"/>
      <c r="AH19" s="110"/>
      <c r="AI19" s="110"/>
      <c r="AJ19" s="109"/>
      <c r="AK19" s="110"/>
      <c r="AL19" s="109"/>
      <c r="AM19" s="110"/>
      <c r="AN19" s="110"/>
      <c r="AO19" s="113"/>
      <c r="AP19" s="113"/>
      <c r="AQ19" s="113"/>
      <c r="AR19" s="113"/>
      <c r="AS19" s="113"/>
      <c r="AT19" s="126"/>
      <c r="AU19" s="126"/>
    </row>
    <row r="20" spans="3:52" ht="13.5" customHeight="1" x14ac:dyDescent="0.15">
      <c r="C20" s="149"/>
      <c r="D20" s="149"/>
      <c r="E20" s="149"/>
      <c r="F20" s="149"/>
      <c r="G20" s="149"/>
      <c r="H20" s="149"/>
      <c r="I20" s="149"/>
      <c r="J20" s="149"/>
      <c r="K20" s="149"/>
      <c r="M20" s="730" t="s">
        <v>329</v>
      </c>
      <c r="N20" s="731"/>
      <c r="O20" s="731"/>
      <c r="P20" s="731"/>
      <c r="Q20" s="731"/>
      <c r="R20" s="731"/>
      <c r="S20" s="735"/>
      <c r="X20" s="91" t="s">
        <v>490</v>
      </c>
      <c r="AF20" s="130"/>
      <c r="AT20" s="153" t="s">
        <v>495</v>
      </c>
    </row>
    <row r="21" spans="3:52" ht="13.5" customHeight="1" x14ac:dyDescent="0.15">
      <c r="M21" s="730" t="s">
        <v>330</v>
      </c>
      <c r="N21" s="731"/>
      <c r="O21" s="731"/>
      <c r="P21" s="731"/>
      <c r="Q21" s="731"/>
      <c r="R21" s="731"/>
      <c r="S21" s="735"/>
      <c r="V21" s="91" t="s">
        <v>484</v>
      </c>
      <c r="AF21" s="130"/>
      <c r="AT21" s="153" t="s">
        <v>496</v>
      </c>
    </row>
    <row r="22" spans="3:52" ht="13.5" customHeight="1" x14ac:dyDescent="0.15">
      <c r="C22" s="726" t="s">
        <v>486</v>
      </c>
      <c r="D22" s="726"/>
      <c r="E22" s="726"/>
      <c r="F22" s="726"/>
      <c r="G22" s="726"/>
      <c r="H22" s="726"/>
      <c r="I22" s="726"/>
      <c r="J22" s="726"/>
      <c r="K22" s="726"/>
      <c r="M22" s="730" t="s">
        <v>331</v>
      </c>
      <c r="N22" s="731"/>
      <c r="O22" s="731"/>
      <c r="P22" s="731"/>
      <c r="Q22" s="731"/>
      <c r="R22" s="731"/>
      <c r="S22" s="735"/>
      <c r="AB22" s="135" t="s">
        <v>307</v>
      </c>
      <c r="AF22" s="130"/>
      <c r="AT22" s="153" t="s">
        <v>497</v>
      </c>
      <c r="AY22" s="132"/>
    </row>
    <row r="23" spans="3:52" ht="13.5" customHeight="1" x14ac:dyDescent="0.15">
      <c r="C23" s="726"/>
      <c r="D23" s="726"/>
      <c r="E23" s="726"/>
      <c r="F23" s="726"/>
      <c r="G23" s="726"/>
      <c r="H23" s="726"/>
      <c r="I23" s="726"/>
      <c r="J23" s="726"/>
      <c r="K23" s="726"/>
      <c r="M23" s="730" t="s">
        <v>332</v>
      </c>
      <c r="N23" s="731"/>
      <c r="O23" s="731"/>
      <c r="P23" s="731"/>
      <c r="Q23" s="731"/>
      <c r="R23" s="731"/>
      <c r="S23" s="735"/>
      <c r="W23" s="91" t="s">
        <v>479</v>
      </c>
      <c r="Z23" s="127" t="s">
        <v>478</v>
      </c>
      <c r="AD23" s="94"/>
      <c r="AF23" s="130"/>
      <c r="AG23" s="127" t="s">
        <v>308</v>
      </c>
    </row>
    <row r="24" spans="3:52" ht="13.5" customHeight="1" x14ac:dyDescent="0.15">
      <c r="C24" s="726"/>
      <c r="D24" s="726"/>
      <c r="E24" s="726"/>
      <c r="F24" s="726"/>
      <c r="G24" s="726"/>
      <c r="H24" s="726"/>
      <c r="I24" s="726"/>
      <c r="J24" s="726"/>
      <c r="K24" s="726"/>
      <c r="M24" s="730" t="s">
        <v>333</v>
      </c>
      <c r="N24" s="731"/>
      <c r="O24" s="731"/>
      <c r="P24" s="731"/>
      <c r="Q24" s="731"/>
      <c r="R24" s="731"/>
      <c r="S24" s="735"/>
      <c r="AA24" s="91" t="s">
        <v>480</v>
      </c>
      <c r="AF24" s="130"/>
    </row>
    <row r="25" spans="3:52" ht="13.5" customHeight="1" thickBot="1" x14ac:dyDescent="0.2">
      <c r="C25" s="726"/>
      <c r="D25" s="726"/>
      <c r="E25" s="726"/>
      <c r="F25" s="726"/>
      <c r="G25" s="726"/>
      <c r="H25" s="726"/>
      <c r="I25" s="726"/>
      <c r="J25" s="726"/>
      <c r="K25" s="726"/>
      <c r="M25" s="728" t="s">
        <v>334</v>
      </c>
      <c r="N25" s="729"/>
      <c r="O25" s="729"/>
      <c r="P25" s="729"/>
      <c r="Q25" s="736"/>
      <c r="R25" s="736"/>
      <c r="S25" s="737"/>
      <c r="Y25" s="136" t="s">
        <v>311</v>
      </c>
      <c r="AD25" s="127" t="s">
        <v>302</v>
      </c>
      <c r="AG25" s="137"/>
    </row>
    <row r="26" spans="3:52" ht="13.5" customHeight="1" x14ac:dyDescent="0.15">
      <c r="Y26" s="138" t="s">
        <v>307</v>
      </c>
      <c r="AC26" s="127" t="s">
        <v>302</v>
      </c>
      <c r="AG26" s="137"/>
      <c r="AM26" s="148" t="s">
        <v>487</v>
      </c>
    </row>
    <row r="27" spans="3:52" ht="13.5" customHeight="1" x14ac:dyDescent="0.15">
      <c r="C27" s="105" t="s">
        <v>363</v>
      </c>
      <c r="N27" s="145" t="s">
        <v>361</v>
      </c>
      <c r="Q27" s="153" t="s">
        <v>483</v>
      </c>
      <c r="T27" s="96"/>
      <c r="U27" s="96"/>
      <c r="V27" s="96"/>
      <c r="W27" s="96"/>
      <c r="X27" s="96"/>
      <c r="Y27" s="96"/>
      <c r="Z27" s="96"/>
      <c r="AA27" s="96"/>
      <c r="AB27" s="96"/>
      <c r="AC27" s="96"/>
      <c r="AD27" s="96"/>
      <c r="AE27" s="96"/>
      <c r="AF27" s="96"/>
      <c r="AG27" s="96"/>
      <c r="AH27" s="96"/>
      <c r="AI27" s="96"/>
      <c r="AJ27" s="96"/>
      <c r="AK27" s="96"/>
      <c r="AL27" s="96"/>
      <c r="AM27" s="94" t="s">
        <v>302</v>
      </c>
      <c r="AN27" s="96"/>
      <c r="AO27" s="96"/>
      <c r="AP27" s="96"/>
      <c r="AQ27" s="96"/>
      <c r="AR27" s="96"/>
      <c r="AS27" s="96"/>
      <c r="AT27" s="96"/>
    </row>
    <row r="28" spans="3:52" ht="13.35" customHeight="1" x14ac:dyDescent="0.15">
      <c r="C28" s="105" t="s">
        <v>488</v>
      </c>
      <c r="N28" s="145" t="s">
        <v>362</v>
      </c>
      <c r="Q28" s="153" t="s">
        <v>485</v>
      </c>
      <c r="T28" s="129"/>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39"/>
    </row>
    <row r="29" spans="3:52" ht="7.5" customHeight="1" x14ac:dyDescent="0.15">
      <c r="T29" s="92"/>
      <c r="U29" s="93"/>
      <c r="V29" s="93"/>
      <c r="W29" s="93"/>
      <c r="X29" s="93"/>
      <c r="Y29" s="93"/>
      <c r="Z29" s="93"/>
      <c r="AA29" s="93"/>
      <c r="AB29" s="93"/>
      <c r="AC29" s="93"/>
      <c r="AD29" s="93"/>
      <c r="AE29" s="93"/>
      <c r="AF29" s="732" t="s">
        <v>313</v>
      </c>
      <c r="AG29" s="732"/>
      <c r="AH29" s="93"/>
      <c r="AI29" s="93"/>
      <c r="AJ29" s="93"/>
      <c r="AK29" s="93"/>
      <c r="AL29" s="93"/>
      <c r="AM29" s="93"/>
      <c r="AN29" s="93"/>
      <c r="AO29" s="93"/>
      <c r="AP29" s="93"/>
      <c r="AQ29" s="93"/>
      <c r="AR29" s="93"/>
      <c r="AS29" s="93"/>
      <c r="AT29" s="95"/>
    </row>
    <row r="30" spans="3:52" ht="7.5" customHeight="1" x14ac:dyDescent="0.15">
      <c r="T30" s="137"/>
      <c r="AF30" s="732"/>
      <c r="AG30" s="732"/>
      <c r="AT30" s="130"/>
      <c r="AZ30" s="116"/>
    </row>
    <row r="31" spans="3:52" ht="13.5" customHeight="1" x14ac:dyDescent="0.15">
      <c r="P31" s="115"/>
      <c r="Q31" s="115"/>
      <c r="R31" s="115"/>
      <c r="S31" s="115"/>
      <c r="T31" s="115"/>
      <c r="U31" s="115"/>
      <c r="V31" s="115"/>
      <c r="W31" s="115"/>
      <c r="X31" s="115"/>
      <c r="Y31" s="115"/>
      <c r="Z31" s="115"/>
      <c r="AA31" s="115"/>
      <c r="AB31" s="115"/>
      <c r="AC31" s="115"/>
      <c r="AD31" s="115"/>
      <c r="AE31" s="115"/>
      <c r="AF31" s="115"/>
      <c r="AG31" s="115"/>
      <c r="AH31" s="115"/>
    </row>
    <row r="32" spans="3:52" ht="11.25" customHeight="1" x14ac:dyDescent="0.15"/>
    <row r="33" ht="9.75" customHeight="1" x14ac:dyDescent="0.15"/>
    <row r="34" ht="9.75" customHeight="1" x14ac:dyDescent="0.15"/>
    <row r="35" ht="9.75" customHeight="1" x14ac:dyDescent="0.15"/>
    <row r="36" ht="9.75" customHeight="1" x14ac:dyDescent="0.15"/>
    <row r="37" ht="13.5" customHeight="1" x14ac:dyDescent="0.15"/>
  </sheetData>
  <mergeCells count="51">
    <mergeCell ref="AS5:AV7"/>
    <mergeCell ref="AS8:AV8"/>
    <mergeCell ref="V5:V8"/>
    <mergeCell ref="Z5:Z8"/>
    <mergeCell ref="AD5:AD8"/>
    <mergeCell ref="AE5:AE6"/>
    <mergeCell ref="AH5:AI6"/>
    <mergeCell ref="AQ5:AR8"/>
    <mergeCell ref="AA5:AC7"/>
    <mergeCell ref="AJ5:AJ8"/>
    <mergeCell ref="AE7:AE8"/>
    <mergeCell ref="AH7:AI8"/>
    <mergeCell ref="W5:Y7"/>
    <mergeCell ref="W8:Y8"/>
    <mergeCell ref="AA8:AC8"/>
    <mergeCell ref="X1:AN3"/>
    <mergeCell ref="M15:P15"/>
    <mergeCell ref="Q15:S15"/>
    <mergeCell ref="M16:P16"/>
    <mergeCell ref="Q16:S16"/>
    <mergeCell ref="AF5:AG6"/>
    <mergeCell ref="AF7:AG8"/>
    <mergeCell ref="AK5:AO6"/>
    <mergeCell ref="AK7:AO8"/>
    <mergeCell ref="AF29:AG30"/>
    <mergeCell ref="AF9:AG10"/>
    <mergeCell ref="AS13:AV14"/>
    <mergeCell ref="AS17:AV18"/>
    <mergeCell ref="Q18:S18"/>
    <mergeCell ref="Q19:S19"/>
    <mergeCell ref="Q25:S25"/>
    <mergeCell ref="Q20:S20"/>
    <mergeCell ref="Q21:S21"/>
    <mergeCell ref="Q22:S22"/>
    <mergeCell ref="Q23:S23"/>
    <mergeCell ref="Q24:S24"/>
    <mergeCell ref="Q17:S17"/>
    <mergeCell ref="C22:K25"/>
    <mergeCell ref="C16:K19"/>
    <mergeCell ref="N7:Q7"/>
    <mergeCell ref="N6:Q6"/>
    <mergeCell ref="M5:P5"/>
    <mergeCell ref="M25:P25"/>
    <mergeCell ref="M20:P20"/>
    <mergeCell ref="M21:P21"/>
    <mergeCell ref="M22:P22"/>
    <mergeCell ref="M23:P23"/>
    <mergeCell ref="M24:P24"/>
    <mergeCell ref="M17:P17"/>
    <mergeCell ref="M18:P18"/>
    <mergeCell ref="M19:P19"/>
  </mergeCells>
  <phoneticPr fontId="10"/>
  <dataValidations disablePrompts="1" count="1">
    <dataValidation type="list" allowBlank="1" showInputMessage="1" showErrorMessage="1" sqref="Q16:S25" xr:uid="{B19CD02A-C851-4076-BDFB-E08115E906BD}">
      <formula1>"○,×"</formula1>
    </dataValidation>
  </dataValidations>
  <printOptions horizontalCentered="1" verticalCentered="1"/>
  <pageMargins left="0" right="0" top="0" bottom="0" header="0" footer="0"/>
  <pageSetup paperSize="9" scale="120" firstPageNumber="0"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1FA3C-A291-46F0-BAB9-916A6CB23E18}">
  <sheetPr>
    <tabColor rgb="FFFFC000"/>
  </sheetPr>
  <dimension ref="A1:I55"/>
  <sheetViews>
    <sheetView zoomScale="150" zoomScaleNormal="150" workbookViewId="0">
      <selection activeCell="A12" sqref="A12"/>
    </sheetView>
  </sheetViews>
  <sheetFormatPr defaultColWidth="9" defaultRowHeight="13.5" x14ac:dyDescent="0.15"/>
  <cols>
    <col min="1" max="1" width="11.625" style="45" customWidth="1"/>
    <col min="2" max="2" width="20.25" style="45" customWidth="1"/>
    <col min="3" max="16384" width="9" style="45"/>
  </cols>
  <sheetData>
    <row r="1" spans="1:2" x14ac:dyDescent="0.15">
      <c r="A1" s="45" t="s">
        <v>104</v>
      </c>
    </row>
    <row r="2" spans="1:2" x14ac:dyDescent="0.15">
      <c r="A2" s="45" t="s">
        <v>105</v>
      </c>
      <c r="B2" s="45" t="s">
        <v>106</v>
      </c>
    </row>
    <row r="3" spans="1:2" x14ac:dyDescent="0.15">
      <c r="A3" s="45" t="s">
        <v>107</v>
      </c>
      <c r="B3" s="45" t="s">
        <v>108</v>
      </c>
    </row>
    <row r="4" spans="1:2" x14ac:dyDescent="0.15">
      <c r="A4" s="45" t="s">
        <v>109</v>
      </c>
      <c r="B4" s="45" t="s">
        <v>110</v>
      </c>
    </row>
    <row r="5" spans="1:2" x14ac:dyDescent="0.15">
      <c r="A5" s="45" t="s">
        <v>111</v>
      </c>
      <c r="B5" s="45" t="s">
        <v>112</v>
      </c>
    </row>
    <row r="6" spans="1:2" x14ac:dyDescent="0.15">
      <c r="A6" s="45" t="s">
        <v>113</v>
      </c>
      <c r="B6" s="45" t="s">
        <v>114</v>
      </c>
    </row>
    <row r="7" spans="1:2" x14ac:dyDescent="0.15">
      <c r="A7" s="45" t="s">
        <v>115</v>
      </c>
      <c r="B7" s="45" t="s">
        <v>116</v>
      </c>
    </row>
    <row r="8" spans="1:2" x14ac:dyDescent="0.15">
      <c r="A8" s="45" t="s">
        <v>117</v>
      </c>
      <c r="B8" s="45" t="s">
        <v>118</v>
      </c>
    </row>
    <row r="9" spans="1:2" x14ac:dyDescent="0.15">
      <c r="A9" s="45" t="s">
        <v>119</v>
      </c>
      <c r="B9" s="45" t="s">
        <v>120</v>
      </c>
    </row>
    <row r="10" spans="1:2" x14ac:dyDescent="0.15">
      <c r="A10" s="45" t="s">
        <v>121</v>
      </c>
      <c r="B10" s="45" t="s">
        <v>122</v>
      </c>
    </row>
    <row r="11" spans="1:2" x14ac:dyDescent="0.15">
      <c r="A11" s="46" t="s">
        <v>123</v>
      </c>
    </row>
    <row r="12" spans="1:2" x14ac:dyDescent="0.15">
      <c r="A12" s="45" t="s">
        <v>124</v>
      </c>
      <c r="B12" s="45" t="s">
        <v>125</v>
      </c>
    </row>
    <row r="13" spans="1:2" x14ac:dyDescent="0.15">
      <c r="A13" s="45" t="s">
        <v>126</v>
      </c>
      <c r="B13" s="45" t="s">
        <v>127</v>
      </c>
    </row>
    <row r="14" spans="1:2" x14ac:dyDescent="0.15">
      <c r="A14" s="45" t="s">
        <v>128</v>
      </c>
      <c r="B14" s="45" t="s">
        <v>129</v>
      </c>
    </row>
    <row r="15" spans="1:2" x14ac:dyDescent="0.15">
      <c r="A15" s="45" t="s">
        <v>130</v>
      </c>
      <c r="B15" s="45" t="s">
        <v>131</v>
      </c>
    </row>
    <row r="16" spans="1:2" x14ac:dyDescent="0.15">
      <c r="A16" s="45" t="s">
        <v>132</v>
      </c>
      <c r="B16" s="45" t="s">
        <v>133</v>
      </c>
    </row>
    <row r="17" spans="1:2" x14ac:dyDescent="0.15">
      <c r="A17" s="45" t="s">
        <v>134</v>
      </c>
      <c r="B17" s="45" t="s">
        <v>135</v>
      </c>
    </row>
    <row r="18" spans="1:2" x14ac:dyDescent="0.15">
      <c r="A18" s="45" t="s">
        <v>136</v>
      </c>
      <c r="B18" s="45" t="s">
        <v>137</v>
      </c>
    </row>
    <row r="19" spans="1:2" x14ac:dyDescent="0.15">
      <c r="A19" s="45" t="s">
        <v>138</v>
      </c>
      <c r="B19" s="45" t="s">
        <v>139</v>
      </c>
    </row>
    <row r="20" spans="1:2" x14ac:dyDescent="0.15">
      <c r="A20" s="45" t="s">
        <v>140</v>
      </c>
      <c r="B20" s="45" t="s">
        <v>141</v>
      </c>
    </row>
    <row r="21" spans="1:2" x14ac:dyDescent="0.15">
      <c r="A21" s="45" t="s">
        <v>142</v>
      </c>
      <c r="B21" s="45" t="s">
        <v>142</v>
      </c>
    </row>
    <row r="22" spans="1:2" x14ac:dyDescent="0.15">
      <c r="A22" s="45" t="s">
        <v>143</v>
      </c>
      <c r="B22" s="45" t="s">
        <v>144</v>
      </c>
    </row>
    <row r="23" spans="1:2" x14ac:dyDescent="0.15">
      <c r="A23" s="45" t="s">
        <v>145</v>
      </c>
      <c r="B23" s="45" t="s">
        <v>145</v>
      </c>
    </row>
    <row r="24" spans="1:2" x14ac:dyDescent="0.15">
      <c r="A24" s="45" t="s">
        <v>146</v>
      </c>
      <c r="B24" s="45" t="s">
        <v>147</v>
      </c>
    </row>
    <row r="25" spans="1:2" x14ac:dyDescent="0.15">
      <c r="A25" s="45" t="s">
        <v>148</v>
      </c>
      <c r="B25" s="45" t="s">
        <v>148</v>
      </c>
    </row>
    <row r="26" spans="1:2" x14ac:dyDescent="0.15">
      <c r="A26" s="45" t="s">
        <v>149</v>
      </c>
      <c r="B26" s="45" t="s">
        <v>149</v>
      </c>
    </row>
    <row r="27" spans="1:2" x14ac:dyDescent="0.15">
      <c r="A27" s="45" t="s">
        <v>150</v>
      </c>
      <c r="B27" s="45" t="s">
        <v>150</v>
      </c>
    </row>
    <row r="28" spans="1:2" x14ac:dyDescent="0.15">
      <c r="A28" s="45" t="s">
        <v>151</v>
      </c>
      <c r="B28" s="45" t="s">
        <v>152</v>
      </c>
    </row>
    <row r="29" spans="1:2" x14ac:dyDescent="0.15">
      <c r="A29" s="45" t="s">
        <v>153</v>
      </c>
      <c r="B29" s="45" t="s">
        <v>154</v>
      </c>
    </row>
    <row r="30" spans="1:2" x14ac:dyDescent="0.15">
      <c r="A30" s="45" t="s">
        <v>155</v>
      </c>
      <c r="B30" s="45" t="s">
        <v>155</v>
      </c>
    </row>
    <row r="31" spans="1:2" x14ac:dyDescent="0.15">
      <c r="A31" s="45" t="s">
        <v>156</v>
      </c>
      <c r="B31" s="45" t="s">
        <v>156</v>
      </c>
    </row>
    <row r="32" spans="1:2" x14ac:dyDescent="0.15">
      <c r="A32" s="45" t="s">
        <v>157</v>
      </c>
      <c r="B32" s="45" t="s">
        <v>158</v>
      </c>
    </row>
    <row r="33" spans="1:2" x14ac:dyDescent="0.15">
      <c r="A33" s="45" t="s">
        <v>159</v>
      </c>
      <c r="B33" s="45" t="s">
        <v>159</v>
      </c>
    </row>
    <row r="34" spans="1:2" x14ac:dyDescent="0.15">
      <c r="A34" s="45" t="s">
        <v>160</v>
      </c>
      <c r="B34" s="45" t="s">
        <v>160</v>
      </c>
    </row>
    <row r="35" spans="1:2" x14ac:dyDescent="0.15">
      <c r="A35" s="45" t="s">
        <v>161</v>
      </c>
      <c r="B35" s="45" t="s">
        <v>162</v>
      </c>
    </row>
    <row r="36" spans="1:2" x14ac:dyDescent="0.15">
      <c r="A36" s="45" t="s">
        <v>163</v>
      </c>
      <c r="B36" s="45" t="s">
        <v>162</v>
      </c>
    </row>
    <row r="37" spans="1:2" x14ac:dyDescent="0.15">
      <c r="A37" s="45" t="s">
        <v>164</v>
      </c>
      <c r="B37" s="45" t="s">
        <v>164</v>
      </c>
    </row>
    <row r="38" spans="1:2" x14ac:dyDescent="0.15">
      <c r="A38" s="45" t="s">
        <v>165</v>
      </c>
      <c r="B38" s="45" t="s">
        <v>165</v>
      </c>
    </row>
    <row r="39" spans="1:2" x14ac:dyDescent="0.15">
      <c r="A39" s="45" t="s">
        <v>166</v>
      </c>
      <c r="B39" s="45" t="s">
        <v>166</v>
      </c>
    </row>
    <row r="40" spans="1:2" x14ac:dyDescent="0.15">
      <c r="A40" s="45" t="s">
        <v>167</v>
      </c>
      <c r="B40" s="45" t="s">
        <v>168</v>
      </c>
    </row>
    <row r="41" spans="1:2" x14ac:dyDescent="0.15">
      <c r="A41" s="45" t="s">
        <v>169</v>
      </c>
      <c r="B41" s="45" t="s">
        <v>169</v>
      </c>
    </row>
    <row r="42" spans="1:2" x14ac:dyDescent="0.15">
      <c r="A42" s="45" t="s">
        <v>170</v>
      </c>
      <c r="B42" s="45" t="s">
        <v>170</v>
      </c>
    </row>
    <row r="43" spans="1:2" x14ac:dyDescent="0.15">
      <c r="A43" s="45" t="s">
        <v>171</v>
      </c>
      <c r="B43" s="45" t="s">
        <v>171</v>
      </c>
    </row>
    <row r="44" spans="1:2" x14ac:dyDescent="0.15">
      <c r="A44" s="45" t="s">
        <v>172</v>
      </c>
      <c r="B44" s="45" t="s">
        <v>172</v>
      </c>
    </row>
    <row r="45" spans="1:2" x14ac:dyDescent="0.15">
      <c r="A45" s="45" t="s">
        <v>173</v>
      </c>
      <c r="B45" s="45" t="s">
        <v>174</v>
      </c>
    </row>
    <row r="46" spans="1:2" x14ac:dyDescent="0.15">
      <c r="A46" s="45" t="s">
        <v>175</v>
      </c>
      <c r="B46" s="45" t="s">
        <v>176</v>
      </c>
    </row>
    <row r="47" spans="1:2" x14ac:dyDescent="0.15">
      <c r="A47" s="45" t="s">
        <v>177</v>
      </c>
      <c r="B47" s="45" t="s">
        <v>177</v>
      </c>
    </row>
    <row r="48" spans="1:2" x14ac:dyDescent="0.15">
      <c r="A48" s="45" t="s">
        <v>178</v>
      </c>
      <c r="B48" s="45" t="s">
        <v>178</v>
      </c>
    </row>
    <row r="49" spans="1:9" x14ac:dyDescent="0.15">
      <c r="A49" s="45" t="s">
        <v>179</v>
      </c>
      <c r="B49" s="45" t="s">
        <v>180</v>
      </c>
    </row>
    <row r="50" spans="1:9" x14ac:dyDescent="0.15">
      <c r="A50" s="45" t="s">
        <v>181</v>
      </c>
      <c r="B50" s="45" t="s">
        <v>182</v>
      </c>
    </row>
    <row r="51" spans="1:9" x14ac:dyDescent="0.15">
      <c r="A51" s="45" t="s">
        <v>183</v>
      </c>
      <c r="B51" s="45" t="s">
        <v>184</v>
      </c>
    </row>
    <row r="52" spans="1:9" x14ac:dyDescent="0.15">
      <c r="A52" s="45" t="s">
        <v>185</v>
      </c>
      <c r="B52" s="45" t="s">
        <v>186</v>
      </c>
    </row>
    <row r="53" spans="1:9" x14ac:dyDescent="0.15">
      <c r="A53" s="45" t="s">
        <v>187</v>
      </c>
      <c r="B53" s="45" t="s">
        <v>187</v>
      </c>
      <c r="H53" s="45" t="s">
        <v>123</v>
      </c>
      <c r="I53" s="45" t="s">
        <v>123</v>
      </c>
    </row>
    <row r="54" spans="1:9" x14ac:dyDescent="0.15">
      <c r="A54" s="45" t="s">
        <v>188</v>
      </c>
      <c r="B54" s="45" t="s">
        <v>188</v>
      </c>
    </row>
    <row r="55" spans="1:9" x14ac:dyDescent="0.15">
      <c r="A55" s="45" t="s">
        <v>189</v>
      </c>
      <c r="B55" s="45" t="s">
        <v>189</v>
      </c>
    </row>
  </sheetData>
  <phoneticPr fontId="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0534C-EDAC-4031-A90F-3F34910C53DC}">
  <sheetPr>
    <tabColor rgb="FFFF66FF"/>
  </sheetPr>
  <dimension ref="A1:BA51"/>
  <sheetViews>
    <sheetView showGridLines="0" view="pageBreakPreview" zoomScaleNormal="100" zoomScaleSheetLayoutView="100" workbookViewId="0">
      <selection activeCell="A7" sqref="A7"/>
    </sheetView>
  </sheetViews>
  <sheetFormatPr defaultColWidth="7.625" defaultRowHeight="13.5" x14ac:dyDescent="0.15"/>
  <cols>
    <col min="1" max="1" width="3.125" style="36" customWidth="1"/>
    <col min="2" max="2" width="2.5" style="36" customWidth="1"/>
    <col min="3" max="3" width="3.125" style="36" customWidth="1"/>
    <col min="4" max="4" width="3.75" style="36" customWidth="1"/>
    <col min="5" max="8" width="3.125" style="36" customWidth="1"/>
    <col min="9" max="9" width="5.625" style="36" customWidth="1"/>
    <col min="10" max="10" width="1.5" style="36" customWidth="1"/>
    <col min="11" max="11" width="5.625" style="36" customWidth="1"/>
    <col min="12" max="12" width="1.5" style="36" customWidth="1"/>
    <col min="13" max="13" width="5.625" style="36" customWidth="1"/>
    <col min="14" max="14" width="1.5" style="36" customWidth="1"/>
    <col min="15" max="15" width="5.625" style="36" customWidth="1"/>
    <col min="16" max="16" width="1.625" style="36" customWidth="1"/>
    <col min="17" max="17" width="5.625" style="36" customWidth="1"/>
    <col min="18" max="18" width="1.5" style="36" customWidth="1"/>
    <col min="19" max="19" width="5.625" style="36" customWidth="1"/>
    <col min="20" max="20" width="1.5" style="36" customWidth="1"/>
    <col min="21" max="21" width="5.625" style="36" customWidth="1"/>
    <col min="22" max="23" width="1.875" style="36" customWidth="1"/>
    <col min="24" max="24" width="16.75" style="36" customWidth="1"/>
    <col min="25" max="25" width="5" style="36" customWidth="1"/>
    <col min="26" max="29" width="10.375" style="36" customWidth="1"/>
    <col min="30" max="37" width="7.625" style="36"/>
    <col min="38" max="38" width="3.125" style="36" customWidth="1"/>
    <col min="39" max="39" width="7.625" style="36"/>
    <col min="40" max="46" width="3" style="36" customWidth="1"/>
    <col min="47" max="16384" width="7.625" style="36"/>
  </cols>
  <sheetData>
    <row r="1" spans="1:53" ht="9" customHeight="1" x14ac:dyDescent="0.15">
      <c r="I1" s="804">
        <f>VLOOKUP($Z$8,$AL$4:$AW$5,3)</f>
        <v>2</v>
      </c>
      <c r="K1" s="804">
        <f>VLOOKUP($Z$8,$AL$4:$AW$5,4)</f>
        <v>2</v>
      </c>
      <c r="M1" s="804">
        <f>VLOOKUP($Z$8,$AL$4:$AW$5,5)</f>
        <v>1</v>
      </c>
      <c r="O1" s="807">
        <f>VLOOKUP($Z$8,$AL$4:$AW$5,6)</f>
        <v>0</v>
      </c>
      <c r="Q1" s="807">
        <f>VLOOKUP($Z$8,$AL$4:$AW$5,7)</f>
        <v>8</v>
      </c>
      <c r="S1" s="807">
        <f>VLOOKUP($Z$8,$AL$4:$AW$5,8)</f>
        <v>3</v>
      </c>
      <c r="T1" s="50"/>
      <c r="U1" s="807">
        <f>VLOOKUP($Z$8,$AL$4:$AW$5,9)</f>
        <v>5</v>
      </c>
      <c r="V1" s="53"/>
      <c r="W1" s="50"/>
      <c r="Y1" s="49"/>
      <c r="Z1" s="49"/>
      <c r="AA1" s="49"/>
      <c r="AB1" s="49"/>
      <c r="AC1" s="49"/>
      <c r="AD1" s="49"/>
      <c r="AE1" s="49"/>
      <c r="AF1" s="49"/>
      <c r="AG1" s="49"/>
      <c r="AH1" s="49"/>
    </row>
    <row r="2" spans="1:53" ht="9" customHeight="1" thickBot="1" x14ac:dyDescent="0.2">
      <c r="A2" s="810"/>
      <c r="B2" s="810"/>
      <c r="C2" s="810"/>
      <c r="I2" s="805"/>
      <c r="K2" s="805"/>
      <c r="M2" s="805"/>
      <c r="O2" s="808"/>
      <c r="Q2" s="808"/>
      <c r="S2" s="808"/>
      <c r="U2" s="808"/>
      <c r="V2" s="53"/>
      <c r="W2" s="50"/>
      <c r="X2" s="49"/>
      <c r="Y2" s="49"/>
      <c r="Z2" s="49"/>
      <c r="AA2" s="49"/>
      <c r="AB2" s="49"/>
      <c r="AC2" s="49"/>
      <c r="AD2" s="49"/>
      <c r="AE2" s="49"/>
      <c r="AF2" s="49"/>
      <c r="AG2" s="49"/>
      <c r="AH2" s="49"/>
    </row>
    <row r="3" spans="1:53" ht="9" customHeight="1" x14ac:dyDescent="0.15">
      <c r="A3" s="811"/>
      <c r="B3" s="811"/>
      <c r="C3" s="811"/>
      <c r="D3" s="803"/>
      <c r="E3" s="803"/>
      <c r="F3" s="803"/>
      <c r="G3" s="803"/>
      <c r="I3" s="805"/>
      <c r="K3" s="805"/>
      <c r="M3" s="805"/>
      <c r="N3" s="75"/>
      <c r="O3" s="808"/>
      <c r="Q3" s="808"/>
      <c r="S3" s="808"/>
      <c r="U3" s="808"/>
      <c r="V3" s="53"/>
      <c r="W3" s="50"/>
      <c r="X3" s="802" t="s">
        <v>83</v>
      </c>
      <c r="Y3" s="802"/>
      <c r="Z3" s="802"/>
      <c r="AA3" s="802"/>
      <c r="AB3" s="802"/>
      <c r="AC3" s="802"/>
      <c r="AD3" s="70"/>
      <c r="AE3" s="70"/>
      <c r="AF3" s="70"/>
      <c r="AG3" s="70"/>
      <c r="AH3" s="70"/>
      <c r="AI3" s="71"/>
      <c r="AJ3" s="71"/>
      <c r="AL3" s="36">
        <v>0</v>
      </c>
      <c r="AM3" s="52" t="s">
        <v>123</v>
      </c>
      <c r="AN3" s="52" t="s">
        <v>123</v>
      </c>
      <c r="AO3" s="52" t="s">
        <v>123</v>
      </c>
      <c r="AP3" s="52" t="s">
        <v>123</v>
      </c>
      <c r="AQ3" s="52" t="s">
        <v>123</v>
      </c>
      <c r="AR3" s="52" t="s">
        <v>123</v>
      </c>
      <c r="AS3" s="52" t="s">
        <v>123</v>
      </c>
      <c r="AT3" s="52" t="s">
        <v>123</v>
      </c>
      <c r="AU3" s="52" t="s">
        <v>123</v>
      </c>
      <c r="AV3" s="52" t="s">
        <v>123</v>
      </c>
      <c r="AW3" s="52" t="s">
        <v>123</v>
      </c>
      <c r="AX3" s="52" t="s">
        <v>123</v>
      </c>
      <c r="BA3" s="52" t="s">
        <v>123</v>
      </c>
    </row>
    <row r="4" spans="1:53" ht="18.75" customHeight="1" thickBot="1" x14ac:dyDescent="0.2">
      <c r="A4" s="811"/>
      <c r="B4" s="811"/>
      <c r="C4" s="811"/>
      <c r="D4" s="803"/>
      <c r="E4" s="803"/>
      <c r="F4" s="803"/>
      <c r="G4" s="803"/>
      <c r="I4" s="806"/>
      <c r="K4" s="806"/>
      <c r="M4" s="806"/>
      <c r="O4" s="809"/>
      <c r="Q4" s="809"/>
      <c r="S4" s="809"/>
      <c r="U4" s="809"/>
      <c r="V4" s="53"/>
      <c r="W4" s="50"/>
      <c r="X4" s="802"/>
      <c r="Y4" s="802"/>
      <c r="Z4" s="802"/>
      <c r="AA4" s="802"/>
      <c r="AB4" s="802"/>
      <c r="AC4" s="802"/>
      <c r="AD4" s="70"/>
      <c r="AE4" s="70"/>
      <c r="AF4" s="70"/>
      <c r="AG4" s="70"/>
      <c r="AH4" s="70"/>
      <c r="AI4" s="71"/>
      <c r="AJ4" s="71"/>
      <c r="AK4" s="36" t="s">
        <v>214</v>
      </c>
      <c r="AL4" s="36">
        <v>1</v>
      </c>
      <c r="AM4" s="36" t="s">
        <v>220</v>
      </c>
      <c r="AN4" s="36">
        <v>1</v>
      </c>
      <c r="AO4" s="36">
        <v>0</v>
      </c>
      <c r="AP4" s="36">
        <v>4</v>
      </c>
      <c r="AQ4" s="36">
        <v>8</v>
      </c>
      <c r="AR4" s="36">
        <v>0</v>
      </c>
      <c r="AS4" s="36">
        <v>1</v>
      </c>
      <c r="AT4" s="36">
        <v>1</v>
      </c>
      <c r="AU4" s="36" t="s">
        <v>216</v>
      </c>
      <c r="AV4" s="36" t="s">
        <v>217</v>
      </c>
      <c r="AW4" s="36" t="s">
        <v>222</v>
      </c>
      <c r="AY4" s="36" t="s">
        <v>224</v>
      </c>
      <c r="AZ4" s="36">
        <v>1</v>
      </c>
      <c r="BA4" s="36" t="s">
        <v>506</v>
      </c>
    </row>
    <row r="5" spans="1:53" ht="18.75" customHeight="1" x14ac:dyDescent="0.15">
      <c r="S5" s="50"/>
      <c r="T5" s="50"/>
      <c r="U5" s="50"/>
      <c r="V5" s="53"/>
      <c r="W5" s="50"/>
      <c r="X5" s="70"/>
      <c r="Y5" s="70"/>
      <c r="Z5" s="70"/>
      <c r="AA5" s="70"/>
      <c r="AB5" s="70"/>
      <c r="AC5" s="70"/>
      <c r="AD5" s="70"/>
      <c r="AE5" s="70"/>
      <c r="AF5" s="70"/>
      <c r="AG5" s="70"/>
      <c r="AH5" s="70"/>
      <c r="AI5" s="71"/>
      <c r="AJ5" s="71"/>
      <c r="AK5" s="36" t="s">
        <v>215</v>
      </c>
      <c r="AL5" s="36">
        <v>2</v>
      </c>
      <c r="AM5" s="36" t="s">
        <v>221</v>
      </c>
      <c r="AN5" s="36">
        <v>2</v>
      </c>
      <c r="AO5" s="36">
        <v>2</v>
      </c>
      <c r="AP5" s="36">
        <v>1</v>
      </c>
      <c r="AQ5" s="36">
        <v>0</v>
      </c>
      <c r="AR5" s="36">
        <v>8</v>
      </c>
      <c r="AS5" s="36">
        <v>3</v>
      </c>
      <c r="AT5" s="36">
        <v>5</v>
      </c>
      <c r="AU5" s="36" t="s">
        <v>218</v>
      </c>
      <c r="AV5" s="36" t="s">
        <v>219</v>
      </c>
      <c r="AW5" s="36" t="s">
        <v>223</v>
      </c>
      <c r="AY5" s="36" t="s">
        <v>225</v>
      </c>
      <c r="AZ5" s="36">
        <v>2</v>
      </c>
      <c r="BA5" s="36" t="s">
        <v>227</v>
      </c>
    </row>
    <row r="6" spans="1:53" ht="30" customHeight="1" x14ac:dyDescent="0.15">
      <c r="S6" s="50"/>
      <c r="T6" s="50"/>
      <c r="U6" s="50"/>
      <c r="V6" s="53"/>
      <c r="X6" s="70"/>
      <c r="Y6" s="70"/>
      <c r="Z6" s="70"/>
      <c r="AA6" s="70"/>
      <c r="AB6" s="70"/>
      <c r="AC6" s="70"/>
      <c r="AD6" s="70"/>
      <c r="AE6" s="70"/>
      <c r="AF6" s="70"/>
      <c r="AG6" s="70"/>
      <c r="AH6" s="70"/>
      <c r="AI6" s="71"/>
      <c r="AJ6" s="71"/>
      <c r="AZ6" s="36">
        <v>3</v>
      </c>
      <c r="BA6" s="36" t="s">
        <v>506</v>
      </c>
    </row>
    <row r="7" spans="1:53" ht="18.75" customHeight="1" x14ac:dyDescent="0.15">
      <c r="S7" s="50"/>
      <c r="T7" s="50"/>
      <c r="U7" s="50"/>
      <c r="V7" s="53"/>
      <c r="X7" s="72"/>
      <c r="Y7" s="70"/>
      <c r="Z7" s="70"/>
      <c r="AA7" s="70"/>
      <c r="AB7" s="70"/>
      <c r="AC7" s="70"/>
      <c r="AD7" s="70"/>
      <c r="AE7" s="70"/>
      <c r="AF7" s="70"/>
      <c r="AG7" s="70"/>
      <c r="AH7" s="70"/>
      <c r="AI7" s="71"/>
      <c r="AJ7" s="71"/>
      <c r="AZ7" s="36">
        <v>4</v>
      </c>
      <c r="BA7" s="36" t="s">
        <v>507</v>
      </c>
    </row>
    <row r="8" spans="1:53" ht="30" customHeight="1" x14ac:dyDescent="0.15">
      <c r="A8" s="76" t="str">
        <f>VLOOKUP($Z$8,$AL$4:$AW$5,10)</f>
        <v>神奈川県横浜市神奈川区鶴屋町３－３５－１１</v>
      </c>
      <c r="B8" s="51"/>
      <c r="C8" s="51"/>
      <c r="D8" s="51"/>
      <c r="E8" s="51"/>
      <c r="F8" s="51"/>
      <c r="G8" s="51"/>
      <c r="H8" s="51"/>
      <c r="I8" s="51"/>
      <c r="J8" s="51"/>
      <c r="K8" s="51"/>
      <c r="L8" s="51"/>
      <c r="M8" s="51"/>
      <c r="N8" s="51"/>
      <c r="O8" s="51"/>
      <c r="P8" s="51"/>
      <c r="Q8" s="51"/>
      <c r="R8" s="51"/>
      <c r="S8" s="51"/>
      <c r="T8" s="51"/>
      <c r="U8" s="51"/>
      <c r="V8" s="54"/>
      <c r="X8" s="89" t="s">
        <v>215</v>
      </c>
      <c r="Y8" s="71"/>
      <c r="Z8" s="73">
        <f>IF(X8="1　東関東",1,IF(X8="2　神奈川",2,""))</f>
        <v>2</v>
      </c>
      <c r="AA8" s="73"/>
      <c r="AB8" s="70"/>
      <c r="AC8" s="70"/>
      <c r="AD8" s="70"/>
      <c r="AE8" s="70"/>
      <c r="AF8" s="70"/>
      <c r="AG8" s="70"/>
      <c r="AH8" s="70"/>
      <c r="AI8" s="71"/>
      <c r="AJ8" s="71"/>
      <c r="AK8" s="36">
        <v>1</v>
      </c>
      <c r="AL8" s="36" t="s">
        <v>226</v>
      </c>
      <c r="AM8" s="36" t="s">
        <v>228</v>
      </c>
      <c r="AN8" s="36" t="s">
        <v>226</v>
      </c>
      <c r="AO8" s="36" t="s">
        <v>204</v>
      </c>
      <c r="AP8" s="36" t="s">
        <v>226</v>
      </c>
      <c r="AQ8" s="36" t="s">
        <v>206</v>
      </c>
      <c r="AR8" s="36" t="s">
        <v>226</v>
      </c>
      <c r="AS8" s="36" t="s">
        <v>205</v>
      </c>
      <c r="AT8" s="36" t="s">
        <v>226</v>
      </c>
      <c r="AU8" s="36" t="s">
        <v>207</v>
      </c>
      <c r="AV8" s="36" t="s">
        <v>226</v>
      </c>
      <c r="AW8" s="36" t="s">
        <v>208</v>
      </c>
    </row>
    <row r="9" spans="1:53" ht="18.75" customHeight="1" x14ac:dyDescent="0.15">
      <c r="A9" s="51"/>
      <c r="B9" s="51"/>
      <c r="C9" s="51"/>
      <c r="D9" s="51"/>
      <c r="E9" s="51"/>
      <c r="F9" s="51"/>
      <c r="G9" s="51"/>
      <c r="H9" s="51"/>
      <c r="I9" s="51"/>
      <c r="J9" s="51"/>
      <c r="K9" s="51"/>
      <c r="L9" s="51"/>
      <c r="M9" s="51"/>
      <c r="N9" s="51"/>
      <c r="O9" s="51"/>
      <c r="P9" s="51"/>
      <c r="Q9" s="51"/>
      <c r="R9" s="51"/>
      <c r="S9" s="51"/>
      <c r="T9" s="51"/>
      <c r="U9" s="51"/>
      <c r="V9" s="54"/>
      <c r="X9" s="71"/>
      <c r="Y9" s="70"/>
      <c r="Z9" s="70"/>
      <c r="AA9" s="70"/>
      <c r="AB9" s="70"/>
      <c r="AC9" s="70"/>
      <c r="AD9" s="70"/>
      <c r="AE9" s="70"/>
      <c r="AF9" s="70"/>
      <c r="AG9" s="70"/>
      <c r="AH9" s="70"/>
      <c r="AI9" s="71"/>
      <c r="AJ9" s="71"/>
      <c r="AK9" s="36">
        <v>2</v>
      </c>
      <c r="AL9" s="36" t="s">
        <v>229</v>
      </c>
      <c r="AM9" s="36" t="s">
        <v>230</v>
      </c>
      <c r="AN9" s="36" t="s">
        <v>226</v>
      </c>
      <c r="AO9" s="36" t="s">
        <v>209</v>
      </c>
      <c r="AP9" s="36" t="s">
        <v>226</v>
      </c>
      <c r="AQ9" s="36" t="s">
        <v>210</v>
      </c>
      <c r="AR9" s="36" t="s">
        <v>226</v>
      </c>
      <c r="AS9" s="36" t="s">
        <v>211</v>
      </c>
      <c r="AT9" s="36" t="s">
        <v>226</v>
      </c>
      <c r="AU9" s="36" t="s">
        <v>212</v>
      </c>
      <c r="AV9" s="52" t="s">
        <v>123</v>
      </c>
      <c r="AW9" s="52" t="s">
        <v>123</v>
      </c>
    </row>
    <row r="10" spans="1:53" ht="30.75" customHeight="1" x14ac:dyDescent="0.15">
      <c r="A10" s="51"/>
      <c r="B10" s="51" t="str">
        <f>VLOOKUP($Z$8,$AL$4:$AW$5,11)</f>
        <v>ストーク横浜二番館805号</v>
      </c>
      <c r="C10" s="51"/>
      <c r="D10" s="51"/>
      <c r="E10" s="51"/>
      <c r="F10" s="51"/>
      <c r="G10" s="51"/>
      <c r="H10" s="51"/>
      <c r="I10" s="51"/>
      <c r="J10" s="51"/>
      <c r="K10" s="51"/>
      <c r="L10" s="51"/>
      <c r="M10" s="51"/>
      <c r="N10" s="51"/>
      <c r="O10" s="51"/>
      <c r="P10" s="51"/>
      <c r="Q10" s="51"/>
      <c r="R10" s="51"/>
      <c r="S10" s="51"/>
      <c r="T10" s="51"/>
      <c r="U10" s="51"/>
      <c r="V10" s="54"/>
      <c r="X10" s="73"/>
      <c r="Y10" s="70"/>
      <c r="Z10" s="70"/>
      <c r="AA10" s="70"/>
      <c r="AB10" s="70"/>
      <c r="AC10" s="70"/>
      <c r="AD10" s="70"/>
      <c r="AE10" s="70"/>
      <c r="AF10" s="70"/>
      <c r="AG10" s="70"/>
      <c r="AH10" s="70"/>
      <c r="AI10" s="71"/>
      <c r="AJ10" s="71"/>
    </row>
    <row r="11" spans="1:53" ht="18.75" customHeight="1" x14ac:dyDescent="0.15">
      <c r="A11" s="51"/>
      <c r="B11" s="51"/>
      <c r="C11" s="51"/>
      <c r="D11" s="51"/>
      <c r="E11" s="51"/>
      <c r="F11" s="51"/>
      <c r="G11" s="51"/>
      <c r="H11" s="51"/>
      <c r="I11" s="51"/>
      <c r="J11" s="51"/>
      <c r="K11" s="51"/>
      <c r="L11" s="51"/>
      <c r="M11" s="51"/>
      <c r="N11" s="51"/>
      <c r="O11" s="51"/>
      <c r="P11" s="51"/>
      <c r="Q11" s="51"/>
      <c r="R11" s="51"/>
      <c r="S11" s="51"/>
      <c r="T11" s="51"/>
      <c r="U11" s="51"/>
      <c r="V11" s="54"/>
      <c r="X11" s="72"/>
      <c r="Y11" s="40"/>
      <c r="Z11" s="40"/>
      <c r="AA11" s="40"/>
      <c r="AB11" s="70"/>
      <c r="AC11" s="70">
        <f>IF(AND(Z8=2,X12="２回目"),4,"")</f>
        <v>4</v>
      </c>
      <c r="AD11" s="40"/>
      <c r="AE11" s="40"/>
      <c r="AF11" s="40"/>
      <c r="AG11" s="71"/>
      <c r="AH11" s="71"/>
      <c r="AI11" s="71"/>
      <c r="AJ11" s="71"/>
    </row>
    <row r="12" spans="1:53" ht="30" customHeight="1" x14ac:dyDescent="0.15">
      <c r="A12" s="51" t="str">
        <f>VLOOKUP($Z$8,$AL$4:$AW$5,2)</f>
        <v>神奈川県吹奏楽連盟　事務局　行</v>
      </c>
      <c r="B12" s="51"/>
      <c r="C12" s="51"/>
      <c r="D12" s="51"/>
      <c r="E12" s="51"/>
      <c r="F12" s="51"/>
      <c r="G12" s="51"/>
      <c r="H12" s="51"/>
      <c r="I12" s="51"/>
      <c r="J12" s="51"/>
      <c r="K12" s="51"/>
      <c r="L12" s="51"/>
      <c r="M12" s="51"/>
      <c r="N12" s="51"/>
      <c r="O12" s="51"/>
      <c r="P12" s="51"/>
      <c r="Q12" s="51"/>
      <c r="R12" s="51"/>
      <c r="S12" s="51"/>
      <c r="T12" s="51"/>
      <c r="U12" s="51"/>
      <c r="V12" s="54"/>
      <c r="X12" s="89" t="s">
        <v>225</v>
      </c>
      <c r="Y12" s="80" t="str">
        <f>IF(AB10=1,BA4,"")</f>
        <v/>
      </c>
      <c r="Z12" s="70"/>
      <c r="AA12" s="40"/>
      <c r="AB12" s="40"/>
      <c r="AC12" s="40"/>
      <c r="AD12" s="40"/>
      <c r="AE12" s="40"/>
      <c r="AF12" s="40"/>
      <c r="AG12" s="71"/>
      <c r="AH12" s="71"/>
      <c r="AI12" s="71"/>
      <c r="AJ12" s="71"/>
    </row>
    <row r="13" spans="1:53" ht="18.75" customHeight="1" x14ac:dyDescent="0.15">
      <c r="A13" s="51"/>
      <c r="B13" s="51"/>
      <c r="C13" s="51"/>
      <c r="D13" s="51"/>
      <c r="E13" s="51"/>
      <c r="F13" s="51"/>
      <c r="G13" s="51"/>
      <c r="H13" s="51"/>
      <c r="I13" s="51"/>
      <c r="J13" s="51"/>
      <c r="K13" s="51"/>
      <c r="L13" s="51"/>
      <c r="M13" s="51"/>
      <c r="N13" s="51"/>
      <c r="O13" s="51"/>
      <c r="P13" s="51"/>
      <c r="Q13" s="51"/>
      <c r="R13" s="51"/>
      <c r="S13" s="51"/>
      <c r="T13" s="51"/>
      <c r="U13" s="51"/>
      <c r="V13" s="54"/>
      <c r="X13" s="71"/>
      <c r="Y13" s="80" t="str">
        <f>IF(AC10=2,BA5,"")</f>
        <v/>
      </c>
      <c r="Z13" s="40"/>
      <c r="AA13" s="40"/>
      <c r="AB13" s="40"/>
      <c r="AC13" s="40"/>
      <c r="AD13" s="40"/>
      <c r="AE13" s="40"/>
      <c r="AF13" s="40"/>
      <c r="AG13" s="71"/>
      <c r="AH13" s="71"/>
      <c r="AI13" s="71"/>
      <c r="AJ13" s="71"/>
    </row>
    <row r="14" spans="1:53" ht="18.75" customHeight="1" x14ac:dyDescent="0.15">
      <c r="A14" s="51"/>
      <c r="B14" s="51"/>
      <c r="C14" s="51" t="str">
        <f>VLOOKUP($Z$8,$AL$4:$AW$5,12)</f>
        <v>TEL 045-548-3900</v>
      </c>
      <c r="D14" s="51"/>
      <c r="E14" s="51"/>
      <c r="F14" s="51"/>
      <c r="G14" s="51"/>
      <c r="H14" s="51"/>
      <c r="I14" s="51"/>
      <c r="J14" s="51"/>
      <c r="K14" s="51"/>
      <c r="L14" s="51"/>
      <c r="M14" s="51"/>
      <c r="N14" s="51"/>
      <c r="O14" s="51"/>
      <c r="P14" s="51"/>
      <c r="Q14" s="51"/>
      <c r="R14" s="51"/>
      <c r="S14" s="51"/>
      <c r="T14" s="51"/>
      <c r="U14" s="51"/>
      <c r="V14" s="54"/>
      <c r="X14" s="71"/>
      <c r="Y14" s="80" t="str">
        <f>IF(AB11=3,BA6,"")</f>
        <v/>
      </c>
      <c r="Z14" s="40"/>
      <c r="AA14" s="40"/>
      <c r="AB14" s="40"/>
      <c r="AC14" s="40"/>
      <c r="AD14" s="40"/>
      <c r="AE14" s="40"/>
      <c r="AF14" s="40"/>
      <c r="AG14" s="71"/>
      <c r="AH14" s="71"/>
      <c r="AI14" s="71"/>
      <c r="AJ14" s="71"/>
    </row>
    <row r="15" spans="1:53" ht="18" customHeight="1" x14ac:dyDescent="0.15">
      <c r="A15" s="51"/>
      <c r="B15" s="51"/>
      <c r="C15" s="51"/>
      <c r="D15" s="51"/>
      <c r="E15" s="51"/>
      <c r="F15" s="51"/>
      <c r="G15" s="51"/>
      <c r="H15" s="51"/>
      <c r="I15" s="51"/>
      <c r="J15" s="51"/>
      <c r="K15" s="51"/>
      <c r="L15" s="51"/>
      <c r="M15" s="51"/>
      <c r="N15" s="51"/>
      <c r="O15" s="51"/>
      <c r="P15" s="51"/>
      <c r="Q15" s="51"/>
      <c r="R15" s="51"/>
      <c r="S15" s="51"/>
      <c r="T15" s="51"/>
      <c r="U15" s="51"/>
      <c r="V15" s="54"/>
      <c r="X15" s="71"/>
      <c r="Y15" s="80" t="str">
        <f>IF(AC11=4,BA7,"")</f>
        <v>５月２９日（水）１６時必着</v>
      </c>
      <c r="Z15" s="40"/>
      <c r="AA15" s="40"/>
      <c r="AB15" s="40"/>
      <c r="AC15" s="40"/>
      <c r="AD15" s="40"/>
      <c r="AE15" s="40"/>
      <c r="AF15" s="40"/>
      <c r="AG15" s="71"/>
      <c r="AH15" s="71"/>
      <c r="AI15" s="71"/>
      <c r="AJ15" s="71"/>
    </row>
    <row r="16" spans="1:53" ht="18" customHeight="1" x14ac:dyDescent="0.15">
      <c r="A16" s="51"/>
      <c r="B16" s="51"/>
      <c r="C16" s="51"/>
      <c r="D16" s="51"/>
      <c r="E16" s="51"/>
      <c r="F16" s="51"/>
      <c r="G16" s="51"/>
      <c r="H16" s="51"/>
      <c r="I16" s="51"/>
      <c r="J16" s="51"/>
      <c r="K16" s="51"/>
      <c r="L16" s="51"/>
      <c r="M16" s="51"/>
      <c r="N16" s="51"/>
      <c r="O16" s="51"/>
      <c r="P16" s="51"/>
      <c r="Q16" s="51"/>
      <c r="R16" s="51"/>
      <c r="S16" s="51"/>
      <c r="T16" s="51"/>
      <c r="U16" s="51"/>
      <c r="V16" s="54"/>
      <c r="X16" s="71"/>
      <c r="Y16" s="40"/>
      <c r="Z16" s="40"/>
      <c r="AA16" s="40"/>
      <c r="AB16" s="40"/>
      <c r="AC16" s="40"/>
      <c r="AD16" s="40"/>
      <c r="AE16" s="40"/>
      <c r="AF16" s="40"/>
      <c r="AG16" s="71"/>
      <c r="AH16" s="71"/>
      <c r="AI16" s="71"/>
      <c r="AJ16" s="71"/>
    </row>
    <row r="17" spans="1:36" ht="18" customHeight="1" x14ac:dyDescent="0.15">
      <c r="A17" s="51"/>
      <c r="B17" s="51"/>
      <c r="C17" s="51"/>
      <c r="D17" s="51"/>
      <c r="E17" s="51"/>
      <c r="F17" s="51"/>
      <c r="G17" s="51"/>
      <c r="H17" s="51"/>
      <c r="I17" s="51"/>
      <c r="J17" s="51"/>
      <c r="K17" s="51"/>
      <c r="L17" s="51"/>
      <c r="M17" s="51"/>
      <c r="N17" s="51"/>
      <c r="O17" s="51"/>
      <c r="P17" s="51"/>
      <c r="Q17" s="51"/>
      <c r="R17" s="51"/>
      <c r="S17" s="51"/>
      <c r="T17" s="51"/>
      <c r="U17" s="51"/>
      <c r="V17" s="54"/>
      <c r="X17" s="801" t="s">
        <v>277</v>
      </c>
      <c r="Y17" s="801"/>
      <c r="Z17" s="801"/>
      <c r="AA17" s="801"/>
      <c r="AB17" s="801"/>
      <c r="AC17" s="801"/>
      <c r="AD17" s="801"/>
      <c r="AE17" s="801"/>
      <c r="AF17" s="801"/>
      <c r="AG17" s="801"/>
      <c r="AH17" s="801"/>
      <c r="AI17" s="801"/>
      <c r="AJ17" s="70"/>
    </row>
    <row r="18" spans="1:36" ht="18" customHeight="1" x14ac:dyDescent="0.15">
      <c r="A18" s="51"/>
      <c r="B18" s="51"/>
      <c r="C18" s="51"/>
      <c r="D18" s="51"/>
      <c r="E18" s="51"/>
      <c r="F18" s="51"/>
      <c r="G18" s="51"/>
      <c r="H18" s="51"/>
      <c r="I18" s="51"/>
      <c r="J18" s="51"/>
      <c r="K18" s="51"/>
      <c r="L18" s="51"/>
      <c r="M18" s="51"/>
      <c r="N18" s="51"/>
      <c r="O18" s="51"/>
      <c r="P18" s="51"/>
      <c r="Q18" s="51"/>
      <c r="R18" s="51"/>
      <c r="S18" s="51"/>
      <c r="T18" s="51"/>
      <c r="U18" s="51"/>
      <c r="V18" s="54"/>
      <c r="X18" s="801"/>
      <c r="Y18" s="801"/>
      <c r="Z18" s="801"/>
      <c r="AA18" s="801"/>
      <c r="AB18" s="801"/>
      <c r="AC18" s="801"/>
      <c r="AD18" s="801"/>
      <c r="AE18" s="801"/>
      <c r="AF18" s="801"/>
      <c r="AG18" s="801"/>
      <c r="AH18" s="801"/>
      <c r="AI18" s="801"/>
      <c r="AJ18" s="70"/>
    </row>
    <row r="19" spans="1:36" ht="18" customHeight="1" x14ac:dyDescent="0.15">
      <c r="A19" s="51"/>
      <c r="B19" s="51"/>
      <c r="C19" s="51"/>
      <c r="D19" s="51"/>
      <c r="E19" s="51"/>
      <c r="F19" s="51"/>
      <c r="G19" s="51"/>
      <c r="H19" s="51"/>
      <c r="I19" s="51"/>
      <c r="J19" s="51"/>
      <c r="K19" s="51"/>
      <c r="L19" s="51"/>
      <c r="M19" s="51"/>
      <c r="N19" s="51"/>
      <c r="O19" s="51"/>
      <c r="P19" s="51"/>
      <c r="Q19" s="51"/>
      <c r="R19" s="51"/>
      <c r="S19" s="51"/>
      <c r="T19" s="51"/>
      <c r="U19" s="51"/>
      <c r="V19" s="54"/>
      <c r="X19" s="801"/>
      <c r="Y19" s="801"/>
      <c r="Z19" s="801"/>
      <c r="AA19" s="801"/>
      <c r="AB19" s="801"/>
      <c r="AC19" s="801"/>
      <c r="AD19" s="801"/>
      <c r="AE19" s="801"/>
      <c r="AF19" s="801"/>
      <c r="AG19" s="801"/>
      <c r="AH19" s="801"/>
      <c r="AI19" s="801"/>
      <c r="AJ19" s="70"/>
    </row>
    <row r="20" spans="1:36" ht="7.5" customHeight="1" x14ac:dyDescent="0.15">
      <c r="V20" s="54"/>
      <c r="X20" s="801"/>
      <c r="Y20" s="801"/>
      <c r="Z20" s="801"/>
      <c r="AA20" s="801"/>
      <c r="AB20" s="801"/>
      <c r="AC20" s="801"/>
      <c r="AD20" s="801"/>
      <c r="AE20" s="801"/>
      <c r="AF20" s="801"/>
      <c r="AG20" s="801"/>
      <c r="AH20" s="801"/>
      <c r="AI20" s="801"/>
      <c r="AJ20" s="71"/>
    </row>
    <row r="21" spans="1:36" ht="18" customHeight="1" x14ac:dyDescent="0.15">
      <c r="V21" s="54"/>
      <c r="X21" s="801"/>
      <c r="Y21" s="801"/>
      <c r="Z21" s="801"/>
      <c r="AA21" s="801"/>
      <c r="AB21" s="801"/>
      <c r="AC21" s="801"/>
      <c r="AD21" s="801"/>
      <c r="AE21" s="801"/>
      <c r="AF21" s="801"/>
      <c r="AG21" s="801"/>
      <c r="AH21" s="801"/>
      <c r="AI21" s="801"/>
      <c r="AJ21" s="71"/>
    </row>
    <row r="22" spans="1:36" ht="7.5" customHeight="1" x14ac:dyDescent="0.15">
      <c r="V22" s="54"/>
      <c r="X22" s="801"/>
      <c r="Y22" s="801"/>
      <c r="Z22" s="801"/>
      <c r="AA22" s="801"/>
      <c r="AB22" s="801"/>
      <c r="AC22" s="801"/>
      <c r="AD22" s="801"/>
      <c r="AE22" s="801"/>
      <c r="AF22" s="801"/>
      <c r="AG22" s="801"/>
      <c r="AH22" s="801"/>
      <c r="AI22" s="801"/>
      <c r="AJ22" s="71"/>
    </row>
    <row r="23" spans="1:36" ht="18.75" customHeight="1" x14ac:dyDescent="0.15">
      <c r="C23" s="55" t="s">
        <v>84</v>
      </c>
      <c r="F23" s="55" t="s">
        <v>201</v>
      </c>
      <c r="I23" s="55">
        <f>+⑦借用希望楽器申込書!AI14</f>
        <v>0</v>
      </c>
      <c r="K23" s="55">
        <f>VLOOKUP($I$23,※連盟使用欄１!$A$2:$L$17,2)</f>
        <v>0</v>
      </c>
      <c r="N23" s="55" t="s">
        <v>10</v>
      </c>
      <c r="V23" s="54"/>
      <c r="X23" s="74"/>
      <c r="Y23" s="71"/>
      <c r="Z23" s="71"/>
      <c r="AA23" s="71"/>
      <c r="AB23" s="71"/>
      <c r="AC23" s="71"/>
      <c r="AD23" s="71"/>
      <c r="AE23" s="71"/>
      <c r="AF23" s="71"/>
      <c r="AG23" s="71"/>
      <c r="AH23" s="71"/>
      <c r="AI23" s="71"/>
      <c r="AJ23" s="71"/>
    </row>
    <row r="24" spans="1:36" ht="7.5" customHeight="1" x14ac:dyDescent="0.15">
      <c r="V24" s="54"/>
      <c r="X24" s="802" t="s">
        <v>213</v>
      </c>
      <c r="Y24" s="802"/>
      <c r="Z24" s="802"/>
      <c r="AA24" s="802"/>
      <c r="AB24" s="802"/>
      <c r="AC24" s="802"/>
      <c r="AD24" s="802"/>
      <c r="AE24" s="802"/>
    </row>
    <row r="25" spans="1:36" ht="18.75" customHeight="1" x14ac:dyDescent="0.15">
      <c r="E25" s="56" t="s">
        <v>85</v>
      </c>
      <c r="F25" s="57">
        <f>VLOOKUP($I$23,※連盟使用欄１!$A$2:$L$17,5)</f>
        <v>0</v>
      </c>
      <c r="G25" s="58"/>
      <c r="H25" s="58"/>
      <c r="V25" s="54"/>
      <c r="X25" s="802"/>
      <c r="Y25" s="802"/>
      <c r="Z25" s="802"/>
      <c r="AA25" s="802"/>
      <c r="AB25" s="802"/>
      <c r="AC25" s="802"/>
      <c r="AD25" s="802"/>
      <c r="AE25" s="802"/>
      <c r="AF25" s="37"/>
      <c r="AG25" s="37"/>
    </row>
    <row r="26" spans="1:36" ht="7.5" customHeight="1" x14ac:dyDescent="0.15">
      <c r="F26" s="59">
        <f>+AD22</f>
        <v>0</v>
      </c>
      <c r="V26" s="54"/>
      <c r="X26" s="802"/>
      <c r="Y26" s="802"/>
      <c r="Z26" s="802"/>
      <c r="AA26" s="802"/>
      <c r="AB26" s="802"/>
      <c r="AC26" s="802"/>
      <c r="AD26" s="802"/>
      <c r="AE26" s="802"/>
    </row>
    <row r="27" spans="1:36" ht="18.75" customHeight="1" x14ac:dyDescent="0.15">
      <c r="F27" s="60">
        <f>VLOOKUP($I$23,※連盟使用欄１!$A$2:$L$17,6)</f>
        <v>0</v>
      </c>
      <c r="V27" s="54"/>
    </row>
    <row r="28" spans="1:36" ht="7.5" customHeight="1" x14ac:dyDescent="0.15">
      <c r="F28" s="59"/>
      <c r="V28" s="54"/>
    </row>
    <row r="29" spans="1:36" ht="18" customHeight="1" x14ac:dyDescent="0.15">
      <c r="F29" s="60">
        <f>VLOOKUP($I$23,※連盟使用欄１!$A$2:$L$17,3)</f>
        <v>0</v>
      </c>
      <c r="V29" s="54"/>
      <c r="Y29" s="36" t="str">
        <f>IF(AND($Z$8=1,$AB$10=1),$AL$8,"")</f>
        <v/>
      </c>
    </row>
    <row r="30" spans="1:36" ht="7.5" customHeight="1" x14ac:dyDescent="0.15">
      <c r="V30" s="54"/>
      <c r="Y30" s="38"/>
      <c r="Z30" s="38"/>
      <c r="AA30" s="38"/>
      <c r="AB30" s="38"/>
      <c r="AC30" s="38"/>
      <c r="AD30" s="38"/>
      <c r="AE30" s="38"/>
      <c r="AF30" s="38"/>
      <c r="AG30" s="38"/>
    </row>
    <row r="31" spans="1:36" ht="15" customHeight="1" x14ac:dyDescent="0.15">
      <c r="F31" s="55">
        <f>VLOOKUP($I$23,※連盟使用欄１!$A$2:$L$17,9)</f>
        <v>0</v>
      </c>
      <c r="V31" s="54"/>
      <c r="AG31" s="38"/>
    </row>
    <row r="32" spans="1:36" ht="7.5" customHeight="1" x14ac:dyDescent="0.15">
      <c r="V32" s="54"/>
      <c r="AG32" s="38"/>
    </row>
    <row r="33" spans="1:34" ht="15" customHeight="1" x14ac:dyDescent="0.15">
      <c r="F33" s="55" t="s">
        <v>202</v>
      </c>
      <c r="H33" s="55">
        <f>VLOOKUP($I$23,※連盟使用欄１!$A$2:$L$17,7)</f>
        <v>0</v>
      </c>
      <c r="V33" s="54"/>
      <c r="AG33" s="38"/>
    </row>
    <row r="34" spans="1:34" ht="7.5" customHeight="1" x14ac:dyDescent="0.15">
      <c r="F34" s="55"/>
      <c r="H34" s="55"/>
      <c r="V34" s="54"/>
      <c r="AG34" s="38"/>
    </row>
    <row r="35" spans="1:34" ht="15" customHeight="1" x14ac:dyDescent="0.15">
      <c r="E35" s="63"/>
      <c r="F35" s="61"/>
      <c r="G35" s="78"/>
      <c r="H35" s="78"/>
      <c r="I35" s="62"/>
      <c r="J35" s="62"/>
      <c r="K35" s="62"/>
      <c r="L35" s="62"/>
      <c r="M35" s="62"/>
      <c r="N35" s="62"/>
      <c r="V35" s="54"/>
      <c r="AG35" s="38"/>
      <c r="AH35" s="40"/>
    </row>
    <row r="36" spans="1:34" ht="15" customHeight="1" x14ac:dyDescent="0.15">
      <c r="E36" s="63" t="s">
        <v>203</v>
      </c>
      <c r="F36" s="61"/>
      <c r="G36" s="78"/>
      <c r="H36" s="78"/>
      <c r="I36" s="62"/>
      <c r="J36" s="62"/>
      <c r="K36" s="62"/>
      <c r="L36" s="62"/>
      <c r="M36" s="63"/>
      <c r="N36" s="62"/>
      <c r="V36" s="54"/>
      <c r="AG36" s="38"/>
      <c r="AH36" s="40"/>
    </row>
    <row r="37" spans="1:34" ht="15" customHeight="1" x14ac:dyDescent="0.15">
      <c r="C37" s="39"/>
      <c r="D37" s="39"/>
      <c r="E37" s="63" t="str">
        <f>IF($Z$8=2,$BA$7,"")</f>
        <v>５月２９日（水）１６時必着</v>
      </c>
      <c r="F37" s="61"/>
      <c r="G37" s="78"/>
      <c r="H37" s="78"/>
      <c r="I37" s="62"/>
      <c r="J37" s="62"/>
      <c r="K37" s="62"/>
      <c r="L37" s="62"/>
      <c r="M37" s="63"/>
      <c r="N37" s="62"/>
      <c r="V37" s="54"/>
      <c r="AG37" s="38"/>
      <c r="AH37" s="40"/>
    </row>
    <row r="38" spans="1:34" ht="15" customHeight="1" x14ac:dyDescent="0.15">
      <c r="B38" s="812" t="s">
        <v>86</v>
      </c>
      <c r="C38" s="812"/>
      <c r="D38" s="812"/>
      <c r="E38" s="36" t="str">
        <f>IF($Z$8=2,$AN$9,"")</f>
        <v>□</v>
      </c>
      <c r="F38" s="36" t="str">
        <f>IF($Z$8=2,$AO$9,"")</f>
        <v>⑦借用希望楽器申込書</v>
      </c>
      <c r="G38" s="64"/>
      <c r="H38" s="64"/>
      <c r="I38" s="62"/>
      <c r="J38" s="62"/>
      <c r="K38" s="62"/>
      <c r="L38" s="62"/>
      <c r="M38" s="64"/>
      <c r="V38" s="54"/>
      <c r="X38" s="801" t="s">
        <v>278</v>
      </c>
      <c r="Y38" s="801"/>
      <c r="Z38" s="801"/>
      <c r="AA38" s="801"/>
      <c r="AB38" s="801"/>
      <c r="AC38" s="801"/>
      <c r="AD38" s="801"/>
      <c r="AE38" s="801"/>
      <c r="AF38" s="801"/>
      <c r="AG38" s="801"/>
      <c r="AH38" s="801"/>
    </row>
    <row r="39" spans="1:34" ht="15" customHeight="1" x14ac:dyDescent="0.15">
      <c r="B39" s="36" t="s">
        <v>231</v>
      </c>
      <c r="E39" s="36" t="str">
        <f>IF(AND($Z$8=2,$AC$11=4),$AP$9,"")</f>
        <v>□</v>
      </c>
      <c r="F39" s="36" t="str">
        <f>IF(AND($Z$8=2,$AC$11=4),$AQ$9,"")</f>
        <v>⑧司会者用資料</v>
      </c>
      <c r="G39" s="64"/>
      <c r="H39" s="64"/>
      <c r="I39" s="62"/>
      <c r="J39" s="62"/>
      <c r="K39" s="62"/>
      <c r="L39" s="62"/>
      <c r="M39" s="64"/>
      <c r="N39" s="65"/>
      <c r="V39" s="54"/>
      <c r="X39" s="801"/>
      <c r="Y39" s="801"/>
      <c r="Z39" s="801"/>
      <c r="AA39" s="801"/>
      <c r="AB39" s="801"/>
      <c r="AC39" s="801"/>
      <c r="AD39" s="801"/>
      <c r="AE39" s="801"/>
      <c r="AF39" s="801"/>
      <c r="AG39" s="801"/>
      <c r="AH39" s="801"/>
    </row>
    <row r="40" spans="1:34" ht="15" customHeight="1" x14ac:dyDescent="0.15">
      <c r="E40" s="36" t="str">
        <f>IF(AND($Z$8=2,$AC$11=4),$AR$9,"")</f>
        <v>□</v>
      </c>
      <c r="F40" s="36" t="str">
        <f>IF(AND($Z$8=2,$AC$11=4),$AS$9,"")</f>
        <v>⑨行動計画書</v>
      </c>
      <c r="V40" s="54"/>
      <c r="X40" s="801"/>
      <c r="Y40" s="801"/>
      <c r="Z40" s="801"/>
      <c r="AA40" s="801"/>
      <c r="AB40" s="801"/>
      <c r="AC40" s="801"/>
      <c r="AD40" s="801"/>
      <c r="AE40" s="801"/>
      <c r="AF40" s="801"/>
      <c r="AG40" s="801"/>
      <c r="AH40" s="801"/>
    </row>
    <row r="41" spans="1:34" ht="15" customHeight="1" x14ac:dyDescent="0.15">
      <c r="E41" s="36" t="str">
        <f>IF(AND($Z$8=2,$AC$11=4),$AT$9,"")</f>
        <v>□</v>
      </c>
      <c r="F41" s="79" t="str">
        <f>IF(AND($Z$8=2,$AC$11=4),$AU$9,"")</f>
        <v>⑩ステージ配置図（コピー５部）</v>
      </c>
      <c r="H41" s="39"/>
      <c r="I41" s="39"/>
      <c r="J41" s="39"/>
      <c r="K41" s="39"/>
      <c r="L41" s="39"/>
      <c r="Q41" s="39"/>
      <c r="R41" s="39"/>
      <c r="S41" s="39"/>
      <c r="T41" s="39"/>
      <c r="U41" s="39"/>
      <c r="V41" s="66"/>
      <c r="X41" s="801"/>
      <c r="Y41" s="801"/>
      <c r="Z41" s="801"/>
      <c r="AA41" s="801"/>
      <c r="AB41" s="801"/>
      <c r="AC41" s="801"/>
      <c r="AD41" s="801"/>
      <c r="AE41" s="801"/>
      <c r="AF41" s="801"/>
      <c r="AG41" s="801"/>
      <c r="AH41" s="801"/>
    </row>
    <row r="42" spans="1:34" ht="13.5" customHeight="1" x14ac:dyDescent="0.15">
      <c r="B42" s="39"/>
      <c r="C42" s="39"/>
      <c r="D42" s="39"/>
      <c r="E42" s="36" t="str">
        <f>IF(AND($Z$8=1,$AC$10=2),$AT$8,"")</f>
        <v/>
      </c>
      <c r="F42" s="36" t="str">
        <f>IF(AND($Z$8=1,$AC$10=2),$AU$8,"")</f>
        <v/>
      </c>
      <c r="G42" s="39"/>
      <c r="H42" s="39"/>
      <c r="I42" s="39"/>
      <c r="J42" s="39"/>
      <c r="K42" s="39"/>
      <c r="L42" s="39"/>
      <c r="P42" s="79"/>
      <c r="Q42" s="39"/>
      <c r="R42" s="39"/>
      <c r="S42" s="39"/>
      <c r="T42" s="39"/>
      <c r="U42" s="39"/>
      <c r="V42" s="66"/>
      <c r="X42" s="801"/>
      <c r="Y42" s="801"/>
      <c r="Z42" s="801"/>
      <c r="AA42" s="801"/>
      <c r="AB42" s="801"/>
      <c r="AC42" s="801"/>
      <c r="AD42" s="801"/>
      <c r="AE42" s="801"/>
      <c r="AF42" s="801"/>
      <c r="AG42" s="801"/>
      <c r="AH42" s="801"/>
    </row>
    <row r="43" spans="1:34" ht="13.5" customHeight="1" x14ac:dyDescent="0.15">
      <c r="E43" s="36" t="str">
        <f>IF(AND($Z$8=1,$AC$10=2),$AV$8,"")</f>
        <v/>
      </c>
      <c r="F43" s="36" t="str">
        <f>IF(AND($Z$8=1,$AC$10=2),$AW$8,"")</f>
        <v/>
      </c>
      <c r="V43" s="54"/>
      <c r="X43" s="801"/>
      <c r="Y43" s="801"/>
      <c r="Z43" s="801"/>
      <c r="AA43" s="801"/>
      <c r="AB43" s="801"/>
      <c r="AC43" s="801"/>
      <c r="AD43" s="801"/>
      <c r="AE43" s="801"/>
      <c r="AF43" s="801"/>
      <c r="AG43" s="801"/>
      <c r="AH43" s="801"/>
    </row>
    <row r="44" spans="1:34" ht="3.75" customHeight="1" x14ac:dyDescent="0.15">
      <c r="A44" s="67"/>
      <c r="B44" s="67"/>
      <c r="C44" s="67"/>
      <c r="D44" s="67"/>
      <c r="E44" s="67"/>
      <c r="F44" s="68"/>
      <c r="G44" s="67"/>
      <c r="H44" s="67"/>
      <c r="I44" s="67"/>
      <c r="J44" s="67"/>
      <c r="K44" s="67"/>
      <c r="L44" s="67"/>
      <c r="M44" s="67"/>
      <c r="N44" s="67"/>
      <c r="O44" s="67"/>
      <c r="P44" s="67"/>
      <c r="Q44" s="67"/>
      <c r="R44" s="67"/>
      <c r="S44" s="67"/>
      <c r="T44" s="67"/>
      <c r="U44" s="67"/>
      <c r="V44" s="69"/>
      <c r="X44" s="40"/>
      <c r="Y44" s="40"/>
      <c r="Z44" s="40"/>
      <c r="AA44" s="40"/>
      <c r="AB44" s="40"/>
      <c r="AC44" s="40"/>
      <c r="AD44" s="40"/>
      <c r="AE44" s="40"/>
      <c r="AF44" s="40"/>
      <c r="AG44" s="40"/>
      <c r="AH44" s="40"/>
    </row>
    <row r="45" spans="1:34" ht="13.5" customHeight="1" x14ac:dyDescent="0.15">
      <c r="E45" s="37"/>
      <c r="F45" s="39"/>
      <c r="K45" s="36" t="s">
        <v>262</v>
      </c>
      <c r="X45" s="40"/>
      <c r="Y45" s="40"/>
      <c r="Z45" s="40"/>
      <c r="AA45" s="40"/>
      <c r="AB45" s="40"/>
      <c r="AC45" s="40"/>
      <c r="AD45" s="40"/>
      <c r="AE45" s="40"/>
      <c r="AF45" s="40"/>
      <c r="AG45" s="40"/>
      <c r="AH45" s="40"/>
    </row>
    <row r="46" spans="1:34" ht="13.5" customHeight="1" x14ac:dyDescent="0.15">
      <c r="E46" s="37"/>
      <c r="F46" s="39"/>
      <c r="X46" s="40"/>
      <c r="Y46" s="40"/>
      <c r="Z46" s="40"/>
      <c r="AA46" s="40"/>
      <c r="AB46" s="40"/>
      <c r="AC46" s="40"/>
      <c r="AD46" s="40"/>
      <c r="AE46" s="40"/>
      <c r="AF46" s="40"/>
      <c r="AG46" s="40"/>
      <c r="AH46" s="40"/>
    </row>
    <row r="47" spans="1:34" ht="13.5" customHeight="1" x14ac:dyDescent="0.15">
      <c r="E47" s="37"/>
      <c r="F47" s="39"/>
      <c r="X47" s="40"/>
      <c r="Y47" s="40"/>
      <c r="Z47" s="40"/>
      <c r="AA47" s="40"/>
      <c r="AB47" s="40"/>
      <c r="AC47" s="40"/>
      <c r="AD47" s="40"/>
      <c r="AE47" s="40"/>
      <c r="AF47" s="40"/>
      <c r="AG47" s="40"/>
      <c r="AH47" s="40"/>
    </row>
    <row r="48" spans="1:34" ht="13.5" customHeight="1" x14ac:dyDescent="0.15">
      <c r="X48" s="40"/>
      <c r="Y48" s="40"/>
      <c r="Z48" s="40"/>
      <c r="AA48" s="40"/>
      <c r="AB48" s="40"/>
      <c r="AC48" s="40"/>
      <c r="AD48" s="40"/>
      <c r="AE48" s="40"/>
      <c r="AF48" s="40"/>
      <c r="AG48" s="40"/>
      <c r="AH48" s="40"/>
    </row>
    <row r="49" spans="24:33" ht="28.5" x14ac:dyDescent="0.15">
      <c r="X49" s="40"/>
      <c r="Y49" s="40"/>
      <c r="Z49" s="40"/>
      <c r="AA49" s="40"/>
      <c r="AB49" s="40"/>
      <c r="AC49" s="40"/>
      <c r="AD49" s="40"/>
      <c r="AE49" s="40"/>
      <c r="AF49" s="40"/>
      <c r="AG49" s="40"/>
    </row>
    <row r="50" spans="24:33" ht="28.5" x14ac:dyDescent="0.15">
      <c r="X50" s="40"/>
      <c r="Y50" s="40"/>
      <c r="Z50" s="40"/>
      <c r="AA50" s="40"/>
      <c r="AB50" s="40"/>
      <c r="AC50" s="40"/>
      <c r="AD50" s="40"/>
      <c r="AE50" s="40"/>
      <c r="AF50" s="40"/>
      <c r="AG50" s="40"/>
    </row>
    <row r="51" spans="24:33" ht="28.5" x14ac:dyDescent="0.15">
      <c r="X51" s="40"/>
      <c r="Y51" s="40"/>
      <c r="Z51" s="40"/>
      <c r="AA51" s="40"/>
      <c r="AB51" s="40"/>
      <c r="AC51" s="40"/>
      <c r="AD51" s="40"/>
      <c r="AE51" s="40"/>
      <c r="AF51" s="40"/>
      <c r="AG51" s="40"/>
    </row>
  </sheetData>
  <sheetProtection selectLockedCells="1" selectUnlockedCells="1"/>
  <mergeCells count="19">
    <mergeCell ref="B38:D38"/>
    <mergeCell ref="M1:M4"/>
    <mergeCell ref="O1:O4"/>
    <mergeCell ref="Q1:Q4"/>
    <mergeCell ref="S1:S4"/>
    <mergeCell ref="A2:A4"/>
    <mergeCell ref="B2:B4"/>
    <mergeCell ref="C2:C4"/>
    <mergeCell ref="D3:D4"/>
    <mergeCell ref="E3:E4"/>
    <mergeCell ref="X38:AH43"/>
    <mergeCell ref="X17:AI22"/>
    <mergeCell ref="X24:AE26"/>
    <mergeCell ref="F3:F4"/>
    <mergeCell ref="G3:G4"/>
    <mergeCell ref="X3:AC4"/>
    <mergeCell ref="I1:I4"/>
    <mergeCell ref="K1:K4"/>
    <mergeCell ref="U1:U4"/>
  </mergeCells>
  <phoneticPr fontId="10"/>
  <pageMargins left="0" right="0" top="0.39370078740157483" bottom="0" header="0.39370078740157483" footer="0"/>
  <pageSetup paperSize="13"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E5134-4B8C-4194-8AEF-A15EAE975682}">
  <sheetPr>
    <tabColor rgb="FFFF0066"/>
  </sheetPr>
  <dimension ref="A1:L17"/>
  <sheetViews>
    <sheetView workbookViewId="0">
      <selection activeCell="L13" sqref="L13"/>
    </sheetView>
  </sheetViews>
  <sheetFormatPr defaultColWidth="8.875" defaultRowHeight="18.75" x14ac:dyDescent="0.15"/>
  <cols>
    <col min="1" max="16384" width="8.875" style="41"/>
  </cols>
  <sheetData>
    <row r="1" spans="1:12" x14ac:dyDescent="0.15">
      <c r="A1" s="48" t="s">
        <v>192</v>
      </c>
      <c r="B1" s="48" t="s">
        <v>193</v>
      </c>
      <c r="C1" s="41" t="s">
        <v>87</v>
      </c>
      <c r="D1" s="48" t="s">
        <v>198</v>
      </c>
      <c r="E1" s="48" t="s">
        <v>194</v>
      </c>
      <c r="F1" s="77" t="s">
        <v>89</v>
      </c>
      <c r="G1" s="48" t="s">
        <v>196</v>
      </c>
      <c r="H1" s="48" t="s">
        <v>197</v>
      </c>
      <c r="I1" s="48" t="s">
        <v>195</v>
      </c>
      <c r="J1" s="48" t="s">
        <v>199</v>
      </c>
      <c r="K1" s="41" t="s">
        <v>88</v>
      </c>
      <c r="L1" s="48" t="s">
        <v>200</v>
      </c>
    </row>
    <row r="2" spans="1:12" x14ac:dyDescent="0.15">
      <c r="A2" s="48">
        <v>0</v>
      </c>
      <c r="B2" s="48"/>
      <c r="E2" s="48"/>
      <c r="F2" s="48"/>
      <c r="G2" s="48"/>
      <c r="H2" s="48"/>
      <c r="I2" s="48"/>
      <c r="J2" s="48"/>
    </row>
    <row r="3" spans="1:12" x14ac:dyDescent="0.15">
      <c r="A3" s="41">
        <v>1</v>
      </c>
      <c r="B3" s="48" t="s">
        <v>337</v>
      </c>
      <c r="C3" s="150" t="s">
        <v>338</v>
      </c>
      <c r="D3" s="150" t="s">
        <v>376</v>
      </c>
      <c r="E3" s="150" t="s">
        <v>378</v>
      </c>
      <c r="F3" s="150" t="s">
        <v>379</v>
      </c>
      <c r="G3" s="150" t="s">
        <v>380</v>
      </c>
      <c r="H3" s="150" t="s">
        <v>381</v>
      </c>
      <c r="I3" s="147">
        <f>VLOOKUP(A3,※連盟使用欄２!$A$2:$AN$2,4)</f>
        <v>0</v>
      </c>
      <c r="J3" s="147">
        <f>VLOOKUP(A3,※連盟使用欄２!$A$2:$AN$2,5)</f>
        <v>0</v>
      </c>
      <c r="K3" s="147">
        <f>VLOOKUP(A3,※連盟使用欄２!$A$2:$AN$2,6)</f>
        <v>0</v>
      </c>
      <c r="L3" s="147">
        <f>VLOOKUP(A3,※連盟使用欄２!$A$2:$AN$2,7)</f>
        <v>0</v>
      </c>
    </row>
    <row r="4" spans="1:12" x14ac:dyDescent="0.15">
      <c r="A4" s="41">
        <v>2</v>
      </c>
      <c r="B4" s="48" t="s">
        <v>337</v>
      </c>
      <c r="C4" s="41" t="s">
        <v>339</v>
      </c>
      <c r="D4" s="150" t="s">
        <v>382</v>
      </c>
      <c r="E4" s="41" t="s">
        <v>383</v>
      </c>
      <c r="F4" s="41" t="s">
        <v>384</v>
      </c>
      <c r="G4" s="41" t="s">
        <v>385</v>
      </c>
      <c r="H4" s="41" t="s">
        <v>386</v>
      </c>
      <c r="I4" s="147">
        <f>VLOOKUP(A4,※連盟使用欄２!$A$2:$AN$2,4)</f>
        <v>0</v>
      </c>
      <c r="J4" s="147">
        <f>VLOOKUP(A4,※連盟使用欄２!$A$2:$AN$2,5)</f>
        <v>0</v>
      </c>
      <c r="K4" s="147">
        <f>VLOOKUP(A4,※連盟使用欄２!$A$2:$AN$2,6)</f>
        <v>0</v>
      </c>
      <c r="L4" s="147">
        <f>VLOOKUP(A4,※連盟使用欄２!$A$2:$AN$2,7)</f>
        <v>0</v>
      </c>
    </row>
    <row r="5" spans="1:12" x14ac:dyDescent="0.15">
      <c r="A5" s="41">
        <v>3</v>
      </c>
      <c r="B5" s="48" t="s">
        <v>337</v>
      </c>
      <c r="C5" s="41" t="s">
        <v>340</v>
      </c>
      <c r="D5" s="150" t="s">
        <v>387</v>
      </c>
      <c r="E5" s="41" t="s">
        <v>388</v>
      </c>
      <c r="F5" s="41" t="s">
        <v>389</v>
      </c>
      <c r="G5" s="41" t="s">
        <v>390</v>
      </c>
      <c r="H5" s="41" t="s">
        <v>391</v>
      </c>
      <c r="I5" s="147">
        <f>VLOOKUP(A5,※連盟使用欄２!$A$2:$AN$2,4)</f>
        <v>0</v>
      </c>
      <c r="J5" s="147">
        <f>VLOOKUP(A5,※連盟使用欄２!$A$2:$AN$2,5)</f>
        <v>0</v>
      </c>
      <c r="K5" s="147">
        <f>VLOOKUP(A5,※連盟使用欄２!$A$2:$AN$2,6)</f>
        <v>0</v>
      </c>
      <c r="L5" s="147">
        <f>VLOOKUP(A5,※連盟使用欄２!$A$2:$AN$2,7)</f>
        <v>0</v>
      </c>
    </row>
    <row r="6" spans="1:12" x14ac:dyDescent="0.15">
      <c r="A6" s="41">
        <v>4</v>
      </c>
      <c r="B6" s="48" t="s">
        <v>341</v>
      </c>
      <c r="C6" s="41" t="s">
        <v>392</v>
      </c>
      <c r="D6" s="150" t="s">
        <v>393</v>
      </c>
      <c r="E6" s="41" t="s">
        <v>394</v>
      </c>
      <c r="F6" s="41" t="s">
        <v>395</v>
      </c>
      <c r="G6" s="41" t="s">
        <v>396</v>
      </c>
      <c r="H6" s="41" t="s">
        <v>397</v>
      </c>
      <c r="I6" s="147">
        <f>VLOOKUP(A6,※連盟使用欄２!$A$2:$AN$2,4)</f>
        <v>0</v>
      </c>
      <c r="J6" s="147">
        <f>VLOOKUP(A6,※連盟使用欄２!$A$2:$AN$2,5)</f>
        <v>0</v>
      </c>
      <c r="K6" s="147">
        <f>VLOOKUP(A6,※連盟使用欄２!$A$2:$AN$2,6)</f>
        <v>0</v>
      </c>
      <c r="L6" s="147">
        <f>VLOOKUP(A6,※連盟使用欄２!$A$2:$AN$2,7)</f>
        <v>0</v>
      </c>
    </row>
    <row r="7" spans="1:12" x14ac:dyDescent="0.15">
      <c r="A7" s="41">
        <v>5</v>
      </c>
      <c r="B7" s="48" t="s">
        <v>342</v>
      </c>
      <c r="C7" s="41" t="s">
        <v>398</v>
      </c>
      <c r="D7" s="150" t="s">
        <v>399</v>
      </c>
      <c r="E7" s="41" t="s">
        <v>400</v>
      </c>
      <c r="F7" s="41" t="s">
        <v>401</v>
      </c>
      <c r="G7" s="41" t="s">
        <v>402</v>
      </c>
      <c r="H7" s="41" t="s">
        <v>403</v>
      </c>
      <c r="I7" s="147">
        <f>VLOOKUP(A7,※連盟使用欄２!$A$2:$AN$2,4)</f>
        <v>0</v>
      </c>
      <c r="J7" s="147">
        <f>VLOOKUP(A7,※連盟使用欄２!$A$2:$AN$2,5)</f>
        <v>0</v>
      </c>
      <c r="K7" s="147">
        <f>VLOOKUP(A7,※連盟使用欄２!$A$2:$AN$2,6)</f>
        <v>0</v>
      </c>
      <c r="L7" s="147">
        <f>VLOOKUP(A7,※連盟使用欄２!$A$2:$AN$2,7)</f>
        <v>0</v>
      </c>
    </row>
    <row r="8" spans="1:12" x14ac:dyDescent="0.15">
      <c r="A8" s="41">
        <v>6</v>
      </c>
      <c r="B8" s="48" t="s">
        <v>343</v>
      </c>
      <c r="C8" s="41" t="s">
        <v>404</v>
      </c>
      <c r="D8" s="150" t="s">
        <v>405</v>
      </c>
      <c r="E8" s="41" t="s">
        <v>406</v>
      </c>
      <c r="F8" s="41" t="s">
        <v>407</v>
      </c>
      <c r="G8" s="41" t="s">
        <v>408</v>
      </c>
      <c r="H8" s="41" t="s">
        <v>409</v>
      </c>
      <c r="I8" s="147">
        <f>VLOOKUP(A8,※連盟使用欄２!$A$2:$AN$2,4)</f>
        <v>0</v>
      </c>
      <c r="J8" s="147">
        <f>VLOOKUP(A8,※連盟使用欄２!$A$2:$AN$2,5)</f>
        <v>0</v>
      </c>
      <c r="K8" s="147">
        <f>VLOOKUP(A8,※連盟使用欄２!$A$2:$AN$2,6)</f>
        <v>0</v>
      </c>
      <c r="L8" s="147">
        <f>VLOOKUP(A8,※連盟使用欄２!$A$2:$AN$2,7)</f>
        <v>0</v>
      </c>
    </row>
    <row r="9" spans="1:12" x14ac:dyDescent="0.15">
      <c r="A9" s="41">
        <v>7</v>
      </c>
      <c r="B9" s="48" t="s">
        <v>337</v>
      </c>
      <c r="C9" s="41" t="s">
        <v>344</v>
      </c>
      <c r="D9" s="150" t="s">
        <v>410</v>
      </c>
      <c r="E9" s="41" t="s">
        <v>411</v>
      </c>
      <c r="F9" s="41" t="s">
        <v>412</v>
      </c>
      <c r="G9" s="41" t="s">
        <v>413</v>
      </c>
      <c r="H9" s="41" t="s">
        <v>414</v>
      </c>
      <c r="I9" s="147">
        <f>VLOOKUP(A9,※連盟使用欄２!$A$2:$AN$2,4)</f>
        <v>0</v>
      </c>
      <c r="J9" s="147">
        <f>VLOOKUP(A9,※連盟使用欄２!$A$2:$AN$2,5)</f>
        <v>0</v>
      </c>
      <c r="K9" s="147">
        <f>VLOOKUP(A9,※連盟使用欄２!$A$2:$AN$2,6)</f>
        <v>0</v>
      </c>
      <c r="L9" s="147">
        <f>VLOOKUP(A9,※連盟使用欄２!$A$2:$AN$2,7)</f>
        <v>0</v>
      </c>
    </row>
    <row r="10" spans="1:12" x14ac:dyDescent="0.15">
      <c r="A10" s="41">
        <v>8</v>
      </c>
      <c r="B10" s="48" t="s">
        <v>343</v>
      </c>
      <c r="C10" s="41" t="s">
        <v>415</v>
      </c>
      <c r="D10" s="150" t="s">
        <v>416</v>
      </c>
      <c r="E10" s="41" t="s">
        <v>417</v>
      </c>
      <c r="F10" s="41" t="s">
        <v>418</v>
      </c>
      <c r="G10" s="41" t="s">
        <v>419</v>
      </c>
      <c r="H10" s="41" t="s">
        <v>420</v>
      </c>
      <c r="I10" s="147">
        <f>VLOOKUP(A10,※連盟使用欄２!$A$2:$AN$2,4)</f>
        <v>0</v>
      </c>
      <c r="J10" s="147">
        <f>VLOOKUP(A10,※連盟使用欄２!$A$2:$AN$2,5)</f>
        <v>0</v>
      </c>
      <c r="K10" s="147">
        <f>VLOOKUP(A10,※連盟使用欄２!$A$2:$AN$2,6)</f>
        <v>0</v>
      </c>
      <c r="L10" s="147">
        <f>VLOOKUP(A10,※連盟使用欄２!$A$2:$AN$2,7)</f>
        <v>0</v>
      </c>
    </row>
    <row r="11" spans="1:12" x14ac:dyDescent="0.15">
      <c r="A11" s="41">
        <v>9</v>
      </c>
      <c r="B11" s="48" t="s">
        <v>342</v>
      </c>
      <c r="C11" s="41" t="s">
        <v>421</v>
      </c>
      <c r="D11" s="150" t="s">
        <v>422</v>
      </c>
      <c r="E11" s="41" t="s">
        <v>423</v>
      </c>
      <c r="F11" s="41" t="s">
        <v>424</v>
      </c>
      <c r="G11" s="41" t="s">
        <v>425</v>
      </c>
      <c r="H11" s="41" t="s">
        <v>426</v>
      </c>
      <c r="I11" s="147">
        <f>VLOOKUP(A11,※連盟使用欄２!$A$2:$AN$2,4)</f>
        <v>0</v>
      </c>
      <c r="J11" s="147">
        <f>VLOOKUP(A11,※連盟使用欄２!$A$2:$AN$2,5)</f>
        <v>0</v>
      </c>
      <c r="K11" s="147">
        <f>VLOOKUP(A11,※連盟使用欄２!$A$2:$AN$2,6)</f>
        <v>0</v>
      </c>
      <c r="L11" s="147">
        <f>VLOOKUP(A11,※連盟使用欄２!$A$2:$AN$2,7)</f>
        <v>0</v>
      </c>
    </row>
    <row r="12" spans="1:12" x14ac:dyDescent="0.15">
      <c r="A12" s="41">
        <v>10</v>
      </c>
      <c r="B12" s="48" t="s">
        <v>337</v>
      </c>
      <c r="C12" s="41" t="s">
        <v>345</v>
      </c>
      <c r="D12" s="150" t="s">
        <v>427</v>
      </c>
      <c r="E12" s="41" t="s">
        <v>428</v>
      </c>
      <c r="F12" s="41" t="s">
        <v>429</v>
      </c>
      <c r="G12" s="41" t="s">
        <v>430</v>
      </c>
      <c r="H12" s="41" t="s">
        <v>431</v>
      </c>
      <c r="I12" s="147">
        <f>VLOOKUP(A12,※連盟使用欄２!$A$2:$AN$2,4)</f>
        <v>0</v>
      </c>
      <c r="J12" s="147">
        <f>VLOOKUP(A12,※連盟使用欄２!$A$2:$AN$2,5)</f>
        <v>0</v>
      </c>
      <c r="K12" s="147">
        <f>VLOOKUP(A12,※連盟使用欄２!$A$2:$AN$2,6)</f>
        <v>0</v>
      </c>
      <c r="L12" s="147">
        <f>VLOOKUP(A12,※連盟使用欄２!$A$2:$AN$2,7)</f>
        <v>0</v>
      </c>
    </row>
    <row r="13" spans="1:12" x14ac:dyDescent="0.15">
      <c r="A13" s="41">
        <v>11</v>
      </c>
      <c r="B13" s="48" t="s">
        <v>341</v>
      </c>
      <c r="C13" s="41" t="s">
        <v>432</v>
      </c>
      <c r="D13" s="150" t="s">
        <v>433</v>
      </c>
      <c r="E13" s="41" t="s">
        <v>434</v>
      </c>
      <c r="F13" s="41" t="s">
        <v>435</v>
      </c>
      <c r="G13" s="41" t="s">
        <v>436</v>
      </c>
      <c r="H13" s="41" t="s">
        <v>437</v>
      </c>
      <c r="I13" s="147">
        <f>VLOOKUP(A13,※連盟使用欄２!$A$2:$AN$2,4)</f>
        <v>0</v>
      </c>
      <c r="J13" s="147">
        <f>VLOOKUP(A13,※連盟使用欄２!$A$2:$AN$2,5)</f>
        <v>0</v>
      </c>
      <c r="K13" s="147">
        <f>VLOOKUP(A13,※連盟使用欄２!$A$2:$AN$2,6)</f>
        <v>0</v>
      </c>
      <c r="L13" s="147">
        <f>VLOOKUP(A13,※連盟使用欄２!$A$2:$AN$2,7)</f>
        <v>0</v>
      </c>
    </row>
    <row r="14" spans="1:12" x14ac:dyDescent="0.15">
      <c r="A14" s="41">
        <v>12</v>
      </c>
      <c r="B14" s="48" t="s">
        <v>343</v>
      </c>
      <c r="C14" s="41" t="s">
        <v>438</v>
      </c>
      <c r="D14" s="150" t="s">
        <v>439</v>
      </c>
      <c r="E14" s="41" t="s">
        <v>440</v>
      </c>
      <c r="F14" s="41" t="s">
        <v>441</v>
      </c>
      <c r="G14" s="41" t="s">
        <v>442</v>
      </c>
      <c r="H14" s="41" t="s">
        <v>443</v>
      </c>
      <c r="I14" s="147">
        <f>VLOOKUP(A14,※連盟使用欄２!$A$2:$AN$2,4)</f>
        <v>0</v>
      </c>
      <c r="J14" s="147">
        <f>VLOOKUP(A14,※連盟使用欄２!$A$2:$AN$2,5)</f>
        <v>0</v>
      </c>
      <c r="K14" s="147">
        <f>VLOOKUP(A14,※連盟使用欄２!$A$2:$AN$2,6)</f>
        <v>0</v>
      </c>
      <c r="L14" s="147">
        <f>VLOOKUP(A14,※連盟使用欄２!$A$2:$AN$2,7)</f>
        <v>0</v>
      </c>
    </row>
    <row r="15" spans="1:12" x14ac:dyDescent="0.15">
      <c r="A15" s="41">
        <v>13</v>
      </c>
      <c r="B15" s="48" t="s">
        <v>342</v>
      </c>
      <c r="C15" s="41" t="s">
        <v>444</v>
      </c>
      <c r="D15" s="150" t="s">
        <v>445</v>
      </c>
      <c r="E15" s="41" t="s">
        <v>446</v>
      </c>
      <c r="F15" s="41" t="s">
        <v>447</v>
      </c>
      <c r="G15" s="41" t="s">
        <v>448</v>
      </c>
      <c r="H15" s="41" t="s">
        <v>449</v>
      </c>
      <c r="I15" s="147">
        <f>VLOOKUP(A15,※連盟使用欄２!$A$2:$AN$2,4)</f>
        <v>0</v>
      </c>
      <c r="J15" s="147">
        <f>VLOOKUP(A15,※連盟使用欄２!$A$2:$AN$2,5)</f>
        <v>0</v>
      </c>
      <c r="K15" s="147">
        <f>VLOOKUP(A15,※連盟使用欄２!$A$2:$AN$2,6)</f>
        <v>0</v>
      </c>
      <c r="L15" s="147">
        <f>VLOOKUP(A15,※連盟使用欄２!$A$2:$AN$2,7)</f>
        <v>0</v>
      </c>
    </row>
    <row r="16" spans="1:12" x14ac:dyDescent="0.15">
      <c r="A16" s="41">
        <v>14</v>
      </c>
      <c r="B16" s="48" t="s">
        <v>337</v>
      </c>
      <c r="C16" s="41" t="s">
        <v>346</v>
      </c>
      <c r="D16" s="150" t="s">
        <v>450</v>
      </c>
      <c r="E16" s="41" t="s">
        <v>451</v>
      </c>
      <c r="F16" s="41" t="s">
        <v>452</v>
      </c>
      <c r="G16" s="41" t="s">
        <v>453</v>
      </c>
      <c r="H16" s="41" t="s">
        <v>454</v>
      </c>
      <c r="I16" s="147">
        <f>VLOOKUP(A16,※連盟使用欄２!$A$2:$AN$2,4)</f>
        <v>0</v>
      </c>
      <c r="J16" s="147">
        <f>VLOOKUP(A16,※連盟使用欄２!$A$2:$AN$2,5)</f>
        <v>0</v>
      </c>
      <c r="K16" s="147">
        <f>VLOOKUP(A16,※連盟使用欄２!$A$2:$AN$2,6)</f>
        <v>0</v>
      </c>
      <c r="L16" s="147">
        <f>VLOOKUP(A16,※連盟使用欄２!$A$2:$AN$2,7)</f>
        <v>0</v>
      </c>
    </row>
    <row r="17" spans="1:12" x14ac:dyDescent="0.15">
      <c r="A17" s="41">
        <v>15</v>
      </c>
      <c r="B17" s="48" t="s">
        <v>341</v>
      </c>
      <c r="C17" s="41" t="s">
        <v>455</v>
      </c>
      <c r="D17" s="150" t="s">
        <v>456</v>
      </c>
      <c r="E17" s="41" t="s">
        <v>457</v>
      </c>
      <c r="F17" s="41" t="s">
        <v>458</v>
      </c>
      <c r="G17" s="41" t="s">
        <v>459</v>
      </c>
      <c r="H17" s="41" t="s">
        <v>460</v>
      </c>
      <c r="I17" s="147">
        <f>VLOOKUP(A17,※連盟使用欄２!$A$2:$AN$2,4)</f>
        <v>0</v>
      </c>
      <c r="J17" s="147">
        <f>VLOOKUP(A17,※連盟使用欄２!$A$2:$AN$2,5)</f>
        <v>0</v>
      </c>
      <c r="K17" s="147">
        <f>VLOOKUP(A17,※連盟使用欄２!$A$2:$AN$2,6)</f>
        <v>0</v>
      </c>
      <c r="L17" s="147">
        <f>VLOOKUP(A17,※連盟使用欄２!$A$2:$AN$2,7)</f>
        <v>0</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申し込みについて</vt:lpstr>
      <vt:lpstr>⑦借用希望楽器申込書</vt:lpstr>
      <vt:lpstr>⑧司会者用資料</vt:lpstr>
      <vt:lpstr>⑨行動計画書</vt:lpstr>
      <vt:lpstr>⑩ステージ配置図 </vt:lpstr>
      <vt:lpstr>ステージ配置図 (記入例)</vt:lpstr>
      <vt:lpstr>楽器名略号一覧</vt:lpstr>
      <vt:lpstr>封筒宛先</vt:lpstr>
      <vt:lpstr>※連盟使用欄１</vt:lpstr>
      <vt:lpstr>※連盟使用欄２</vt:lpstr>
      <vt:lpstr>⑦借用希望楽器申込書!Print_Area</vt:lpstr>
      <vt:lpstr>⑧司会者用資料!Print_Area</vt:lpstr>
      <vt:lpstr>⑨行動計画書!Print_Area</vt:lpstr>
      <vt:lpstr>'⑩ステージ配置図 '!Print_Area</vt:lpstr>
      <vt:lpstr>'ステージ配置図 (記入例)'!Print_Area</vt:lpstr>
      <vt:lpstr>申し込みについて!Print_Area</vt:lpstr>
      <vt:lpstr>封筒宛先!Print_Area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東関東吹奏楽連盟事務局</dc:creator>
  <cp:lastModifiedBy>kanasui01</cp:lastModifiedBy>
  <cp:lastPrinted>2024-03-25T04:56:10Z</cp:lastPrinted>
  <dcterms:created xsi:type="dcterms:W3CDTF">2018-03-16T01:08:04Z</dcterms:created>
  <dcterms:modified xsi:type="dcterms:W3CDTF">2024-04-11T04:30:58Z</dcterms:modified>
</cp:coreProperties>
</file>